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5600" windowHeight="13860"/>
  </bookViews>
  <sheets>
    <sheet name="HORA DE AYUDA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1" i="1" l="1"/>
  <c r="E145" i="1"/>
  <c r="E93" i="1"/>
  <c r="E85" i="1"/>
  <c r="E62" i="1"/>
  <c r="E43" i="1"/>
  <c r="E21" i="1"/>
  <c r="E162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2" i="1"/>
  <c r="F91" i="1"/>
  <c r="F90" i="1"/>
  <c r="F89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62" i="1"/>
  <c r="F161" i="1"/>
  <c r="F145" i="1"/>
  <c r="F85" i="1"/>
  <c r="F93" i="1"/>
  <c r="F43" i="1"/>
  <c r="F21" i="1"/>
  <c r="F162" i="1"/>
</calcChain>
</file>

<file path=xl/sharedStrings.xml><?xml version="1.0" encoding="utf-8"?>
<sst xmlns="http://schemas.openxmlformats.org/spreadsheetml/2006/main" count="322" uniqueCount="115">
  <si>
    <t>No.Factura</t>
  </si>
  <si>
    <t>Proveedores</t>
  </si>
  <si>
    <t>Fecha</t>
  </si>
  <si>
    <t>Quetzales</t>
  </si>
  <si>
    <t>Euros</t>
  </si>
  <si>
    <t>Tipo Cambio</t>
  </si>
  <si>
    <t xml:space="preserve">Consulta médica </t>
  </si>
  <si>
    <t>Dr. Mario Estuardo López Herández</t>
  </si>
  <si>
    <t>AGAR</t>
  </si>
  <si>
    <t>Clinica de Electroencefalografia</t>
  </si>
  <si>
    <t>Dra. Evelyn Villafuerte de Flores</t>
  </si>
  <si>
    <t>Visualiza</t>
  </si>
  <si>
    <t xml:space="preserve">Dr. Pedro Jose Camposeco </t>
  </si>
  <si>
    <t xml:space="preserve">Dr. Esdras Ismael Borrayo Flores </t>
  </si>
  <si>
    <t>Asociación Guatemalteca Anti-Enfermedades</t>
  </si>
  <si>
    <t>Dra. Elda Lisette Aguilar Prado</t>
  </si>
  <si>
    <t>Dr. Ruben Posadas</t>
  </si>
  <si>
    <t>LABORATORIOS</t>
  </si>
  <si>
    <t>Exámenes de laboratorio</t>
  </si>
  <si>
    <t>USAC</t>
  </si>
  <si>
    <t>Banrural (Diego Cabaj abril )</t>
  </si>
  <si>
    <t>Banrural (Diego Cabaj junio )</t>
  </si>
  <si>
    <t>Fundación para proyectos interculturales de paz</t>
  </si>
  <si>
    <t>Dr. Alfredo Carlos Calderón Bracamonte</t>
  </si>
  <si>
    <t>Laboratorio la Asunción</t>
  </si>
  <si>
    <t>No. Factura</t>
  </si>
  <si>
    <t>Electroencefalograma</t>
  </si>
  <si>
    <t>TecniScan</t>
  </si>
  <si>
    <t>TAC cerebral</t>
  </si>
  <si>
    <t>Ecogardiograma</t>
  </si>
  <si>
    <t>Dra. Araceli Margarita Omaña</t>
  </si>
  <si>
    <t>Uretrosistograma</t>
  </si>
  <si>
    <t>María Cholotio Quic</t>
  </si>
  <si>
    <t xml:space="preserve">Radiologia Clinica </t>
  </si>
  <si>
    <t xml:space="preserve">Centro Médico </t>
  </si>
  <si>
    <t xml:space="preserve">RMN Cerebral </t>
  </si>
  <si>
    <t>Quimica clinica previa RMN</t>
  </si>
  <si>
    <t>EEG</t>
  </si>
  <si>
    <t>Tomografía computada oídos</t>
  </si>
  <si>
    <t>Rayos X</t>
  </si>
  <si>
    <t>Diagnóstico Profesional</t>
  </si>
  <si>
    <t>DISA</t>
  </si>
  <si>
    <t>APARATOS</t>
  </si>
  <si>
    <t>Proveedor</t>
  </si>
  <si>
    <t xml:space="preserve">Servicios odontologicos </t>
  </si>
  <si>
    <t>Smile Center</t>
  </si>
  <si>
    <t>Zapatos ortopedicos</t>
  </si>
  <si>
    <t xml:space="preserve">Ortotecgua/Jessica Samayoa </t>
  </si>
  <si>
    <t xml:space="preserve">María Cholotio Quic </t>
  </si>
  <si>
    <t>1 par de zapatos ortopédicos</t>
  </si>
  <si>
    <t>Ortotecgua/Edgar Giovanni Paz</t>
  </si>
  <si>
    <t>ASOPADIS</t>
  </si>
  <si>
    <t>Abono compra de lentes</t>
  </si>
  <si>
    <t>Aparatos para Esther Sabuyuc</t>
  </si>
  <si>
    <t>Edgar Giovanni Paz Rojas</t>
  </si>
  <si>
    <t>Pago por compra de lentrs</t>
  </si>
  <si>
    <t>Aparatos ortopédicos</t>
  </si>
  <si>
    <t>José Antonio Pérez</t>
  </si>
  <si>
    <t>K'aslimaal</t>
  </si>
  <si>
    <t>FARMACIA</t>
  </si>
  <si>
    <t>Medicamento</t>
  </si>
  <si>
    <t>Farmacia Batres SA</t>
  </si>
  <si>
    <t xml:space="preserve">Venta Social de Medicina Adventista </t>
  </si>
  <si>
    <t>PASHIR</t>
  </si>
  <si>
    <t>Farmacia Galeno SA</t>
  </si>
  <si>
    <t>Farmacia Fayco Multimedica</t>
  </si>
  <si>
    <t>Cristina Cumes/Good Neighbors</t>
  </si>
  <si>
    <t xml:space="preserve">Centro Clinico Cutaneo </t>
  </si>
  <si>
    <t>Farmacias Galeno S.A.</t>
  </si>
  <si>
    <t>Farmacia Herdez Patulul</t>
  </si>
  <si>
    <t>Meykos</t>
  </si>
  <si>
    <t>Farmacia LASANA</t>
  </si>
  <si>
    <t>Venta Social de Medicina Adventista</t>
  </si>
  <si>
    <t>Farmacia Santander</t>
  </si>
  <si>
    <t>Farmacia Batres S.A.</t>
  </si>
  <si>
    <t>Bajalenguas</t>
  </si>
  <si>
    <t>Farmacias Batres S.A.</t>
  </si>
  <si>
    <t>Pashir</t>
  </si>
  <si>
    <t>Honorarios Coordinador abril</t>
  </si>
  <si>
    <t>Honorarios Coordinador mayo</t>
  </si>
  <si>
    <t>Honorarios de Coordinador junio</t>
  </si>
  <si>
    <t>Bono 14 coordinador salud</t>
  </si>
  <si>
    <t>Honorarios de Coordinador julio</t>
  </si>
  <si>
    <t>Honorarios de Coordinador agosto</t>
  </si>
  <si>
    <t>Honorarios de Coordinador septiembre</t>
  </si>
  <si>
    <t>Honorarios de coordinador mes de octubre</t>
  </si>
  <si>
    <t>Honorarios de Coordinador noviembre</t>
  </si>
  <si>
    <t>Honorarios de Coordinador diciembre</t>
  </si>
  <si>
    <t xml:space="preserve">Aguinaldo de Coodinador </t>
  </si>
  <si>
    <t>Honorarios enero 2014</t>
  </si>
  <si>
    <t>José Antonio Pérez Quiñonez</t>
  </si>
  <si>
    <t>Honorarios febrero 2014</t>
  </si>
  <si>
    <t>Honorarios marzo 2014</t>
  </si>
  <si>
    <t>Descripción</t>
  </si>
  <si>
    <t xml:space="preserve"> CONSULTAS MÉDICAS</t>
  </si>
  <si>
    <t>TOTAL CONSULTAS MÉDICAS</t>
  </si>
  <si>
    <t>PRUEBAS DIAGNÓSTICAS</t>
  </si>
  <si>
    <t xml:space="preserve">Descripción </t>
  </si>
  <si>
    <t>CIRUGÍAS</t>
  </si>
  <si>
    <t>Grupos Quirurgicos SA</t>
  </si>
  <si>
    <t>TOTAL FARMACIA</t>
  </si>
  <si>
    <t>TOTAL  LABORATORIOS</t>
  </si>
  <si>
    <t>TOTAL PRUEBAS DIAGNÓSTICAS</t>
  </si>
  <si>
    <t>TOTAL APARATOS</t>
  </si>
  <si>
    <t>TOTAL CIRUGÍAS</t>
  </si>
  <si>
    <t>TOTAL HONORARIOS COORDINADOR</t>
  </si>
  <si>
    <t>TOTAL PROYECTO SALUD HORA DE AYUDAR</t>
  </si>
  <si>
    <t>HONORARIOS DEL COORDINADOR</t>
  </si>
  <si>
    <t>Dr. Mario Estuardo López Hernández</t>
  </si>
  <si>
    <t xml:space="preserve">Cirugía </t>
  </si>
  <si>
    <t>Cirugía dental</t>
  </si>
  <si>
    <t>CONTABILIDAD PROYECTO SALUD HORA DE AYUDAR</t>
  </si>
  <si>
    <t>Farmacia Cruz verde</t>
  </si>
  <si>
    <t xml:space="preserve">Reparación de polaina 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</si>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</sst>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00"/>
    <numFmt numFmtId="166" formatCode="0.00;[Red]0.00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8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0" fontId="0" fillId="0" borderId="0" xfId="0" applyFill="1"/>
    <xf numFmtId="0" fontId="5" fillId="0" borderId="7" xfId="0" applyFont="1" applyFill="1" applyBorder="1"/>
    <xf numFmtId="2" fontId="6" fillId="0" borderId="7" xfId="0" applyNumberFormat="1" applyFont="1" applyFill="1" applyBorder="1"/>
    <xf numFmtId="165" fontId="6" fillId="0" borderId="7" xfId="0" applyNumberFormat="1" applyFont="1" applyFill="1" applyBorder="1"/>
    <xf numFmtId="0" fontId="7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/>
    <xf numFmtId="165" fontId="5" fillId="0" borderId="7" xfId="0" applyNumberFormat="1" applyFont="1" applyFill="1" applyBorder="1"/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left"/>
    </xf>
    <xf numFmtId="14" fontId="8" fillId="0" borderId="7" xfId="0" applyNumberFormat="1" applyFont="1" applyFill="1" applyBorder="1" applyAlignment="1">
      <alignment horizontal="center"/>
    </xf>
    <xf numFmtId="2" fontId="9" fillId="0" borderId="7" xfId="0" applyNumberFormat="1" applyFont="1" applyFill="1" applyBorder="1"/>
    <xf numFmtId="165" fontId="9" fillId="0" borderId="7" xfId="0" applyNumberFormat="1" applyFont="1" applyFill="1" applyBorder="1"/>
    <xf numFmtId="0" fontId="7" fillId="0" borderId="7" xfId="0" applyFont="1" applyFill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 wrapText="1"/>
    </xf>
    <xf numFmtId="165" fontId="7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wrapText="1"/>
    </xf>
    <xf numFmtId="14" fontId="5" fillId="0" borderId="7" xfId="0" applyNumberFormat="1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14" fontId="8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2" fontId="9" fillId="0" borderId="7" xfId="0" applyNumberFormat="1" applyFont="1" applyFill="1" applyBorder="1" applyAlignment="1">
      <alignment wrapText="1"/>
    </xf>
    <xf numFmtId="165" fontId="9" fillId="0" borderId="7" xfId="0" applyNumberFormat="1" applyFont="1" applyFill="1" applyBorder="1" applyAlignment="1">
      <alignment wrapText="1"/>
    </xf>
    <xf numFmtId="0" fontId="6" fillId="0" borderId="7" xfId="0" applyFont="1" applyFill="1" applyBorder="1"/>
    <xf numFmtId="0" fontId="9" fillId="0" borderId="7" xfId="0" applyFont="1" applyFill="1" applyBorder="1"/>
    <xf numFmtId="0" fontId="5" fillId="0" borderId="0" xfId="0" applyFont="1" applyFill="1"/>
    <xf numFmtId="0" fontId="10" fillId="0" borderId="7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 indent="2"/>
    </xf>
    <xf numFmtId="166" fontId="8" fillId="0" borderId="7" xfId="0" applyNumberFormat="1" applyFont="1" applyFill="1" applyBorder="1" applyAlignment="1">
      <alignment horizontal="right"/>
    </xf>
    <xf numFmtId="4" fontId="5" fillId="0" borderId="7" xfId="0" applyNumberFormat="1" applyFont="1" applyFill="1" applyBorder="1"/>
    <xf numFmtId="2" fontId="5" fillId="0" borderId="7" xfId="0" applyNumberFormat="1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horizontal="right"/>
    </xf>
    <xf numFmtId="0" fontId="11" fillId="0" borderId="7" xfId="0" applyFont="1" applyFill="1" applyBorder="1"/>
    <xf numFmtId="0" fontId="9" fillId="0" borderId="7" xfId="0" applyFont="1" applyFill="1" applyBorder="1" applyAlignment="1">
      <alignment horizontal="left" indent="1"/>
    </xf>
    <xf numFmtId="0" fontId="12" fillId="0" borderId="7" xfId="0" applyFont="1" applyFill="1" applyBorder="1"/>
    <xf numFmtId="14" fontId="9" fillId="0" borderId="7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8" fillId="0" borderId="7" xfId="0" applyNumberFormat="1" applyFont="1" applyFill="1" applyBorder="1" applyAlignment="1">
      <alignment horizontal="right"/>
    </xf>
    <xf numFmtId="165" fontId="5" fillId="0" borderId="0" xfId="0" applyNumberFormat="1" applyFont="1" applyFill="1"/>
    <xf numFmtId="165" fontId="0" fillId="0" borderId="0" xfId="0" applyNumberFormat="1" applyFill="1"/>
    <xf numFmtId="165" fontId="0" fillId="0" borderId="0" xfId="0" applyNumberFormat="1"/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left"/>
    </xf>
    <xf numFmtId="0" fontId="13" fillId="0" borderId="0" xfId="0" applyFont="1"/>
    <xf numFmtId="0" fontId="13" fillId="0" borderId="8" xfId="0" applyFont="1" applyBorder="1"/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165" fontId="13" fillId="0" borderId="10" xfId="0" applyNumberFormat="1" applyFont="1" applyBorder="1"/>
    <xf numFmtId="1" fontId="8" fillId="0" borderId="7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9" fillId="0" borderId="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indent="2"/>
    </xf>
    <xf numFmtId="0" fontId="2" fillId="0" borderId="0" xfId="0" applyFont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="90" zoomScaleNormal="90" zoomScalePageLayoutView="90" workbookViewId="0">
      <selection activeCell="H4" sqref="H4"/>
    </sheetView>
  </sheetViews>
  <sheetFormatPr baseColWidth="10" defaultRowHeight="14" x14ac:dyDescent="0"/>
  <cols>
    <col min="1" max="1" width="25.6640625" customWidth="1"/>
    <col min="2" max="2" width="15.5" customWidth="1"/>
    <col min="3" max="3" width="34.83203125" customWidth="1"/>
    <col min="4" max="4" width="12.83203125" style="54" customWidth="1"/>
    <col min="5" max="5" width="10.1640625" customWidth="1"/>
    <col min="6" max="6" width="9.83203125" customWidth="1"/>
    <col min="7" max="7" width="13" style="58" customWidth="1"/>
    <col min="8" max="8" width="20.33203125" customWidth="1"/>
  </cols>
  <sheetData>
    <row r="1" spans="1:7" ht="16">
      <c r="C1" s="68" t="s">
        <v>114</v>
      </c>
    </row>
    <row r="2" spans="1:7" s="62" customFormat="1" ht="16">
      <c r="A2" s="63"/>
      <c r="B2" s="64" t="s">
        <v>111</v>
      </c>
      <c r="C2" s="64"/>
      <c r="D2" s="65"/>
      <c r="E2" s="64"/>
      <c r="F2" s="64"/>
      <c r="G2" s="66"/>
    </row>
    <row r="3" spans="1:7" s="1" customFormat="1" ht="15">
      <c r="A3" s="83" t="s">
        <v>94</v>
      </c>
      <c r="B3" s="84"/>
      <c r="C3" s="84"/>
      <c r="D3" s="84"/>
      <c r="E3" s="84"/>
      <c r="F3" s="84"/>
      <c r="G3" s="85"/>
    </row>
    <row r="4" spans="1:7" s="1" customFormat="1" ht="15">
      <c r="A4" s="86"/>
      <c r="B4" s="87"/>
      <c r="C4" s="87"/>
      <c r="D4" s="87"/>
      <c r="E4" s="87"/>
      <c r="F4" s="87"/>
      <c r="G4" s="88"/>
    </row>
    <row r="5" spans="1:7" s="1" customFormat="1" ht="17" customHeight="1">
      <c r="A5" s="21" t="s">
        <v>93</v>
      </c>
      <c r="B5" s="21" t="s">
        <v>0</v>
      </c>
      <c r="C5" s="21" t="s">
        <v>1</v>
      </c>
      <c r="D5" s="21" t="s">
        <v>2</v>
      </c>
      <c r="E5" s="22" t="s">
        <v>3</v>
      </c>
      <c r="F5" s="21" t="s">
        <v>4</v>
      </c>
      <c r="G5" s="23" t="s">
        <v>5</v>
      </c>
    </row>
    <row r="6" spans="1:7" s="1" customFormat="1" ht="17" customHeight="1">
      <c r="A6" s="24" t="s">
        <v>6</v>
      </c>
      <c r="B6" s="25">
        <v>45422</v>
      </c>
      <c r="C6" s="25" t="s">
        <v>8</v>
      </c>
      <c r="D6" s="26">
        <v>41382</v>
      </c>
      <c r="E6" s="27">
        <v>50</v>
      </c>
      <c r="F6" s="27">
        <f t="shared" ref="F6:F11" si="0">E6/G6</f>
        <v>4.8652330446628396</v>
      </c>
      <c r="G6" s="28">
        <v>10.276999999999999</v>
      </c>
    </row>
    <row r="7" spans="1:7" s="1" customFormat="1" ht="17" customHeight="1">
      <c r="A7" s="24" t="s">
        <v>6</v>
      </c>
      <c r="B7" s="25">
        <v>168</v>
      </c>
      <c r="C7" s="25" t="s">
        <v>9</v>
      </c>
      <c r="D7" s="26">
        <v>41393</v>
      </c>
      <c r="E7" s="27">
        <v>300</v>
      </c>
      <c r="F7" s="27">
        <f t="shared" si="0"/>
        <v>29.191398267977039</v>
      </c>
      <c r="G7" s="28">
        <v>10.276999999999999</v>
      </c>
    </row>
    <row r="8" spans="1:7" s="1" customFormat="1" ht="17" customHeight="1">
      <c r="A8" s="24" t="s">
        <v>6</v>
      </c>
      <c r="B8" s="25">
        <v>1</v>
      </c>
      <c r="C8" s="25" t="s">
        <v>10</v>
      </c>
      <c r="D8" s="26">
        <v>41394</v>
      </c>
      <c r="E8" s="27">
        <v>100</v>
      </c>
      <c r="F8" s="27">
        <f t="shared" si="0"/>
        <v>9.7304660893256791</v>
      </c>
      <c r="G8" s="28">
        <v>10.276999999999999</v>
      </c>
    </row>
    <row r="9" spans="1:7" s="1" customFormat="1" ht="17" customHeight="1">
      <c r="A9" s="24" t="s">
        <v>6</v>
      </c>
      <c r="B9" s="25">
        <v>789</v>
      </c>
      <c r="C9" s="25" t="s">
        <v>13</v>
      </c>
      <c r="D9" s="26">
        <v>41422</v>
      </c>
      <c r="E9" s="27">
        <v>300</v>
      </c>
      <c r="F9" s="27">
        <f t="shared" si="0"/>
        <v>29.694150252400277</v>
      </c>
      <c r="G9" s="28">
        <v>10.103</v>
      </c>
    </row>
    <row r="10" spans="1:7" s="1" customFormat="1" ht="17" customHeight="1">
      <c r="A10" s="24" t="s">
        <v>6</v>
      </c>
      <c r="B10" s="25">
        <v>398</v>
      </c>
      <c r="C10" s="25" t="s">
        <v>7</v>
      </c>
      <c r="D10" s="26">
        <v>41430</v>
      </c>
      <c r="E10" s="27">
        <v>50</v>
      </c>
      <c r="F10" s="27">
        <f t="shared" si="0"/>
        <v>4.9490250420667126</v>
      </c>
      <c r="G10" s="28">
        <v>10.103</v>
      </c>
    </row>
    <row r="11" spans="1:7" s="1" customFormat="1" ht="17" customHeight="1">
      <c r="A11" s="24" t="s">
        <v>6</v>
      </c>
      <c r="B11" s="25">
        <v>48296</v>
      </c>
      <c r="C11" s="25" t="s">
        <v>11</v>
      </c>
      <c r="D11" s="26">
        <v>41437</v>
      </c>
      <c r="E11" s="27">
        <v>50</v>
      </c>
      <c r="F11" s="27">
        <f t="shared" si="0"/>
        <v>4.9490250420667126</v>
      </c>
      <c r="G11" s="28">
        <v>10.103</v>
      </c>
    </row>
    <row r="12" spans="1:7" s="1" customFormat="1" ht="17" customHeight="1">
      <c r="A12" s="24" t="s">
        <v>6</v>
      </c>
      <c r="B12" s="25">
        <v>46878</v>
      </c>
      <c r="C12" s="25" t="s">
        <v>14</v>
      </c>
      <c r="D12" s="26">
        <v>41472</v>
      </c>
      <c r="E12" s="27">
        <v>50</v>
      </c>
      <c r="F12" s="27">
        <f>SUM(E12/G12)</f>
        <v>4.9333991119881597</v>
      </c>
      <c r="G12" s="28">
        <v>10.135</v>
      </c>
    </row>
    <row r="13" spans="1:7" s="1" customFormat="1" ht="17" customHeight="1">
      <c r="A13" s="24" t="s">
        <v>6</v>
      </c>
      <c r="B13" s="25">
        <v>471</v>
      </c>
      <c r="C13" s="25" t="s">
        <v>7</v>
      </c>
      <c r="D13" s="26">
        <v>41480</v>
      </c>
      <c r="E13" s="27">
        <v>50</v>
      </c>
      <c r="F13" s="27">
        <f>SUM(E13/G13)</f>
        <v>4.9333991119881597</v>
      </c>
      <c r="G13" s="28">
        <v>10.135</v>
      </c>
    </row>
    <row r="14" spans="1:7" s="1" customFormat="1" ht="17" customHeight="1">
      <c r="A14" s="24" t="s">
        <v>6</v>
      </c>
      <c r="B14" s="25">
        <v>1924</v>
      </c>
      <c r="C14" s="25" t="s">
        <v>15</v>
      </c>
      <c r="D14" s="26">
        <v>41493</v>
      </c>
      <c r="E14" s="27">
        <v>150</v>
      </c>
      <c r="F14" s="27">
        <f>SUM(E14/G14)</f>
        <v>14.705882352941178</v>
      </c>
      <c r="G14" s="28">
        <v>10.199999999999999</v>
      </c>
    </row>
    <row r="15" spans="1:7" s="1" customFormat="1" ht="17" customHeight="1">
      <c r="A15" s="24" t="s">
        <v>6</v>
      </c>
      <c r="B15" s="25">
        <v>3372</v>
      </c>
      <c r="C15" s="25" t="s">
        <v>16</v>
      </c>
      <c r="D15" s="26">
        <v>41528</v>
      </c>
      <c r="E15" s="27">
        <v>50</v>
      </c>
      <c r="F15" s="27">
        <f>SUM(E15/G15)</f>
        <v>4.788813332056316</v>
      </c>
      <c r="G15" s="28">
        <v>10.441000000000001</v>
      </c>
    </row>
    <row r="16" spans="1:7" s="1" customFormat="1" ht="17" customHeight="1">
      <c r="A16" s="24" t="s">
        <v>6</v>
      </c>
      <c r="B16" s="25">
        <v>87</v>
      </c>
      <c r="C16" s="25" t="s">
        <v>11</v>
      </c>
      <c r="D16" s="26">
        <v>41577</v>
      </c>
      <c r="E16" s="27">
        <v>50</v>
      </c>
      <c r="F16" s="27">
        <f>SUM(E16/G16)</f>
        <v>4.7828582360818821</v>
      </c>
      <c r="G16" s="28">
        <v>10.454000000000001</v>
      </c>
    </row>
    <row r="17" spans="1:8" s="1" customFormat="1" ht="17" customHeight="1">
      <c r="A17" s="24" t="s">
        <v>6</v>
      </c>
      <c r="B17" s="29">
        <v>3382</v>
      </c>
      <c r="C17" s="24" t="s">
        <v>16</v>
      </c>
      <c r="D17" s="30">
        <v>41598</v>
      </c>
      <c r="E17" s="27">
        <v>100</v>
      </c>
      <c r="F17" s="27">
        <f>E17/G17</f>
        <v>9.5529231944975166</v>
      </c>
      <c r="G17" s="28">
        <v>10.468</v>
      </c>
    </row>
    <row r="18" spans="1:8" s="1" customFormat="1" ht="17" customHeight="1">
      <c r="A18" s="24" t="s">
        <v>6</v>
      </c>
      <c r="B18" s="29">
        <v>3383</v>
      </c>
      <c r="C18" s="24" t="s">
        <v>108</v>
      </c>
      <c r="D18" s="30">
        <v>41598</v>
      </c>
      <c r="E18" s="27">
        <v>50</v>
      </c>
      <c r="F18" s="27">
        <f>E18/G18</f>
        <v>4.7764615972487583</v>
      </c>
      <c r="G18" s="28">
        <v>10.468</v>
      </c>
    </row>
    <row r="19" spans="1:8" s="1" customFormat="1" ht="17" customHeight="1">
      <c r="A19" s="24" t="s">
        <v>6</v>
      </c>
      <c r="B19" s="29">
        <v>24</v>
      </c>
      <c r="C19" s="24" t="s">
        <v>108</v>
      </c>
      <c r="D19" s="30">
        <v>41605</v>
      </c>
      <c r="E19" s="27">
        <v>50</v>
      </c>
      <c r="F19" s="27">
        <f>E19/G19</f>
        <v>4.7764615972487583</v>
      </c>
      <c r="G19" s="28">
        <v>10.468</v>
      </c>
    </row>
    <row r="20" spans="1:8" s="1" customFormat="1" ht="17" customHeight="1">
      <c r="A20" s="24" t="s">
        <v>6</v>
      </c>
      <c r="B20" s="29">
        <v>23</v>
      </c>
      <c r="C20" s="24" t="s">
        <v>108</v>
      </c>
      <c r="D20" s="30">
        <v>41605</v>
      </c>
      <c r="E20" s="27">
        <v>50</v>
      </c>
      <c r="F20" s="27">
        <f>E20/G20</f>
        <v>4.7764615972487583</v>
      </c>
      <c r="G20" s="28">
        <v>10.468</v>
      </c>
    </row>
    <row r="21" spans="1:8" s="3" customFormat="1" ht="17" customHeight="1">
      <c r="A21" s="82" t="s">
        <v>95</v>
      </c>
      <c r="B21" s="82"/>
      <c r="C21" s="31"/>
      <c r="D21" s="21"/>
      <c r="E21" s="32">
        <f>SUM(E6:E20)</f>
        <v>1450</v>
      </c>
      <c r="F21" s="32">
        <f>SUM(F6:F20)</f>
        <v>141.40595786979873</v>
      </c>
      <c r="G21" s="33"/>
    </row>
    <row r="22" spans="1:8" s="1" customFormat="1" ht="15">
      <c r="A22" s="71" t="s">
        <v>17</v>
      </c>
      <c r="B22" s="72"/>
      <c r="C22" s="72"/>
      <c r="D22" s="72"/>
      <c r="E22" s="72"/>
      <c r="F22" s="72"/>
      <c r="G22" s="73"/>
    </row>
    <row r="23" spans="1:8" s="1" customFormat="1" ht="15">
      <c r="A23" s="74"/>
      <c r="B23" s="75"/>
      <c r="C23" s="75"/>
      <c r="D23" s="75"/>
      <c r="E23" s="75"/>
      <c r="F23" s="75"/>
      <c r="G23" s="76"/>
      <c r="H23" s="2"/>
    </row>
    <row r="24" spans="1:8" s="1" customFormat="1" ht="15">
      <c r="A24" s="37" t="s">
        <v>93</v>
      </c>
      <c r="B24" s="37" t="s">
        <v>0</v>
      </c>
      <c r="C24" s="37" t="s">
        <v>1</v>
      </c>
      <c r="D24" s="37" t="s">
        <v>2</v>
      </c>
      <c r="E24" s="37" t="s">
        <v>3</v>
      </c>
      <c r="F24" s="38" t="s">
        <v>4</v>
      </c>
      <c r="G24" s="39" t="s">
        <v>5</v>
      </c>
    </row>
    <row r="25" spans="1:8" s="1" customFormat="1" ht="15">
      <c r="A25" s="61" t="s">
        <v>18</v>
      </c>
      <c r="B25" s="9">
        <v>741350</v>
      </c>
      <c r="C25" s="9" t="s">
        <v>19</v>
      </c>
      <c r="D25" s="13">
        <v>41373</v>
      </c>
      <c r="E25" s="14">
        <v>406</v>
      </c>
      <c r="F25" s="14">
        <f>E25/G25</f>
        <v>39.505692322662256</v>
      </c>
      <c r="G25" s="15">
        <v>10.276999999999999</v>
      </c>
    </row>
    <row r="26" spans="1:8" s="1" customFormat="1" ht="15">
      <c r="A26" s="61" t="s">
        <v>18</v>
      </c>
      <c r="B26" s="9">
        <v>8057</v>
      </c>
      <c r="C26" s="9" t="s">
        <v>20</v>
      </c>
      <c r="D26" s="13">
        <v>41374</v>
      </c>
      <c r="E26" s="14">
        <v>32</v>
      </c>
      <c r="F26" s="14">
        <f>E26/G26</f>
        <v>3.1137491485842173</v>
      </c>
      <c r="G26" s="15">
        <v>10.276999999999999</v>
      </c>
    </row>
    <row r="27" spans="1:8" s="1" customFormat="1" ht="15">
      <c r="A27" s="61" t="s">
        <v>18</v>
      </c>
      <c r="B27" s="9">
        <v>45424</v>
      </c>
      <c r="C27" s="9" t="s">
        <v>8</v>
      </c>
      <c r="D27" s="13">
        <v>41382</v>
      </c>
      <c r="E27" s="14">
        <v>290</v>
      </c>
      <c r="F27" s="14">
        <f>E27/G27</f>
        <v>28.218351659044469</v>
      </c>
      <c r="G27" s="15">
        <v>10.276999999999999</v>
      </c>
    </row>
    <row r="28" spans="1:8" s="1" customFormat="1" ht="15">
      <c r="A28" s="17" t="s">
        <v>18</v>
      </c>
      <c r="B28" s="40">
        <v>46151</v>
      </c>
      <c r="C28" s="17" t="s">
        <v>14</v>
      </c>
      <c r="D28" s="18">
        <v>41430</v>
      </c>
      <c r="E28" s="14">
        <v>195</v>
      </c>
      <c r="F28" s="41">
        <f t="shared" ref="F28:F36" si="1">SUM(E28/G28)</f>
        <v>19.301197664060179</v>
      </c>
      <c r="G28" s="55">
        <v>10.103</v>
      </c>
    </row>
    <row r="29" spans="1:8" s="1" customFormat="1" ht="15">
      <c r="A29" s="61" t="s">
        <v>18</v>
      </c>
      <c r="B29" s="9">
        <v>22041</v>
      </c>
      <c r="C29" s="9" t="s">
        <v>21</v>
      </c>
      <c r="D29" s="13">
        <v>41437</v>
      </c>
      <c r="E29" s="14">
        <v>32</v>
      </c>
      <c r="F29" s="41">
        <f t="shared" si="1"/>
        <v>3.1673760269226965</v>
      </c>
      <c r="G29" s="15">
        <v>10.103</v>
      </c>
    </row>
    <row r="30" spans="1:8" s="1" customFormat="1" ht="15">
      <c r="A30" s="61" t="s">
        <v>18</v>
      </c>
      <c r="B30" s="9">
        <v>742090</v>
      </c>
      <c r="C30" s="9" t="s">
        <v>19</v>
      </c>
      <c r="D30" s="13">
        <v>41451</v>
      </c>
      <c r="E30" s="14">
        <v>93</v>
      </c>
      <c r="F30" s="41">
        <f t="shared" si="1"/>
        <v>9.2051865782440867</v>
      </c>
      <c r="G30" s="15">
        <v>10.103</v>
      </c>
    </row>
    <row r="31" spans="1:8" s="1" customFormat="1" ht="15">
      <c r="A31" s="61" t="s">
        <v>18</v>
      </c>
      <c r="B31" s="9">
        <v>6762</v>
      </c>
      <c r="C31" s="9" t="s">
        <v>22</v>
      </c>
      <c r="D31" s="13">
        <v>41459</v>
      </c>
      <c r="E31" s="14">
        <v>245</v>
      </c>
      <c r="F31" s="14">
        <f t="shared" si="1"/>
        <v>24.173655648741985</v>
      </c>
      <c r="G31" s="15">
        <v>10.135</v>
      </c>
    </row>
    <row r="32" spans="1:8" s="1" customFormat="1" ht="15">
      <c r="A32" s="61" t="s">
        <v>18</v>
      </c>
      <c r="B32" s="9">
        <v>46871</v>
      </c>
      <c r="C32" s="9" t="s">
        <v>14</v>
      </c>
      <c r="D32" s="13">
        <v>41472</v>
      </c>
      <c r="E32" s="14">
        <v>300</v>
      </c>
      <c r="F32" s="14">
        <f t="shared" si="1"/>
        <v>29.60039467192896</v>
      </c>
      <c r="G32" s="15">
        <v>10.135</v>
      </c>
    </row>
    <row r="33" spans="1:8" s="1" customFormat="1" ht="15">
      <c r="A33" s="61" t="s">
        <v>18</v>
      </c>
      <c r="B33" s="9">
        <v>742353</v>
      </c>
      <c r="C33" s="9" t="s">
        <v>19</v>
      </c>
      <c r="D33" s="13">
        <v>41487</v>
      </c>
      <c r="E33" s="14">
        <v>70</v>
      </c>
      <c r="F33" s="14">
        <f t="shared" si="1"/>
        <v>6.8627450980392162</v>
      </c>
      <c r="G33" s="15">
        <v>10.199999999999999</v>
      </c>
    </row>
    <row r="34" spans="1:8" s="1" customFormat="1" ht="15">
      <c r="A34" s="61" t="s">
        <v>18</v>
      </c>
      <c r="B34" s="9">
        <v>742757</v>
      </c>
      <c r="C34" s="9" t="s">
        <v>19</v>
      </c>
      <c r="D34" s="13">
        <v>41535</v>
      </c>
      <c r="E34" s="14">
        <v>32</v>
      </c>
      <c r="F34" s="14">
        <f t="shared" si="1"/>
        <v>3.0648405325160422</v>
      </c>
      <c r="G34" s="15">
        <v>10.441000000000001</v>
      </c>
    </row>
    <row r="35" spans="1:8" s="1" customFormat="1" ht="15">
      <c r="A35" s="61" t="s">
        <v>18</v>
      </c>
      <c r="B35" s="9">
        <v>71</v>
      </c>
      <c r="C35" s="9" t="s">
        <v>23</v>
      </c>
      <c r="D35" s="13">
        <v>41545</v>
      </c>
      <c r="E35" s="14">
        <v>225</v>
      </c>
      <c r="F35" s="14">
        <f t="shared" si="1"/>
        <v>21.549659994253421</v>
      </c>
      <c r="G35" s="15">
        <v>10.441000000000001</v>
      </c>
    </row>
    <row r="36" spans="1:8" s="1" customFormat="1" ht="15">
      <c r="A36" s="61" t="s">
        <v>18</v>
      </c>
      <c r="B36" s="9">
        <v>48040</v>
      </c>
      <c r="C36" s="9" t="s">
        <v>19</v>
      </c>
      <c r="D36" s="13">
        <v>41549</v>
      </c>
      <c r="E36" s="14">
        <v>50</v>
      </c>
      <c r="F36" s="14">
        <f t="shared" si="1"/>
        <v>4.7828582360818821</v>
      </c>
      <c r="G36" s="15">
        <v>10.454000000000001</v>
      </c>
    </row>
    <row r="37" spans="1:8" s="4" customFormat="1" ht="15">
      <c r="A37" s="17" t="s">
        <v>18</v>
      </c>
      <c r="B37" s="40">
        <v>743233</v>
      </c>
      <c r="C37" s="17" t="s">
        <v>19</v>
      </c>
      <c r="D37" s="18">
        <v>41596</v>
      </c>
      <c r="E37" s="41">
        <v>81</v>
      </c>
      <c r="F37" s="41">
        <f t="shared" ref="F37:F42" si="2">SUM(E37/G37)</f>
        <v>7.7378677875429878</v>
      </c>
      <c r="G37" s="55">
        <v>10.468</v>
      </c>
    </row>
    <row r="38" spans="1:8" s="4" customFormat="1" ht="15">
      <c r="A38" s="17" t="s">
        <v>18</v>
      </c>
      <c r="B38" s="40">
        <v>3565</v>
      </c>
      <c r="C38" s="17" t="s">
        <v>24</v>
      </c>
      <c r="D38" s="18">
        <v>41603</v>
      </c>
      <c r="E38" s="41">
        <v>3020</v>
      </c>
      <c r="F38" s="41">
        <f t="shared" si="2"/>
        <v>288.49828047382499</v>
      </c>
      <c r="G38" s="55">
        <v>10.468</v>
      </c>
    </row>
    <row r="39" spans="1:8" s="4" customFormat="1" ht="15">
      <c r="A39" s="17" t="s">
        <v>18</v>
      </c>
      <c r="B39" s="40">
        <v>59742</v>
      </c>
      <c r="C39" s="17" t="s">
        <v>19</v>
      </c>
      <c r="D39" s="18">
        <v>41591</v>
      </c>
      <c r="E39" s="41">
        <v>57</v>
      </c>
      <c r="F39" s="41">
        <f t="shared" si="2"/>
        <v>5.4451662208635847</v>
      </c>
      <c r="G39" s="55">
        <v>10.468</v>
      </c>
    </row>
    <row r="40" spans="1:8" s="4" customFormat="1" ht="15">
      <c r="A40" s="17" t="s">
        <v>18</v>
      </c>
      <c r="B40" s="40">
        <v>597444</v>
      </c>
      <c r="C40" s="17" t="s">
        <v>19</v>
      </c>
      <c r="D40" s="18">
        <v>41591</v>
      </c>
      <c r="E40" s="41">
        <v>45</v>
      </c>
      <c r="F40" s="41">
        <f t="shared" si="2"/>
        <v>4.2988154375238823</v>
      </c>
      <c r="G40" s="55">
        <v>10.468</v>
      </c>
    </row>
    <row r="41" spans="1:8" s="4" customFormat="1" ht="15">
      <c r="A41" s="17" t="s">
        <v>18</v>
      </c>
      <c r="B41" s="40">
        <v>53890</v>
      </c>
      <c r="C41" s="17" t="s">
        <v>19</v>
      </c>
      <c r="D41" s="18">
        <v>41591</v>
      </c>
      <c r="E41" s="41">
        <v>57</v>
      </c>
      <c r="F41" s="41">
        <f t="shared" si="2"/>
        <v>5.4451662208635847</v>
      </c>
      <c r="G41" s="55">
        <v>10.468</v>
      </c>
    </row>
    <row r="42" spans="1:8" s="4" customFormat="1" ht="15">
      <c r="A42" s="17" t="s">
        <v>18</v>
      </c>
      <c r="B42" s="40">
        <v>59741</v>
      </c>
      <c r="C42" s="17" t="s">
        <v>19</v>
      </c>
      <c r="D42" s="18">
        <v>41591</v>
      </c>
      <c r="E42" s="41">
        <v>252</v>
      </c>
      <c r="F42" s="41">
        <f t="shared" si="2"/>
        <v>24.07336645013374</v>
      </c>
      <c r="G42" s="55">
        <v>10.468</v>
      </c>
    </row>
    <row r="43" spans="1:8" s="1" customFormat="1" ht="15">
      <c r="A43" s="80" t="s">
        <v>101</v>
      </c>
      <c r="B43" s="80"/>
      <c r="C43" s="80"/>
      <c r="D43" s="80"/>
      <c r="E43" s="19">
        <f>SUM(E25:E42)</f>
        <v>5482</v>
      </c>
      <c r="F43" s="19">
        <f>SUM(F25:F42)</f>
        <v>528.04437017183227</v>
      </c>
      <c r="G43" s="15"/>
    </row>
    <row r="44" spans="1:8" s="1" customFormat="1" ht="15">
      <c r="A44" s="71" t="s">
        <v>96</v>
      </c>
      <c r="B44" s="72"/>
      <c r="C44" s="72"/>
      <c r="D44" s="72"/>
      <c r="E44" s="72"/>
      <c r="F44" s="72"/>
      <c r="G44" s="73"/>
    </row>
    <row r="45" spans="1:8" s="1" customFormat="1" ht="15">
      <c r="A45" s="74"/>
      <c r="B45" s="75"/>
      <c r="C45" s="75"/>
      <c r="D45" s="75"/>
      <c r="E45" s="75"/>
      <c r="F45" s="75"/>
      <c r="G45" s="76"/>
      <c r="H45" s="2"/>
    </row>
    <row r="46" spans="1:8" s="1" customFormat="1" ht="15">
      <c r="A46" s="37" t="s">
        <v>97</v>
      </c>
      <c r="B46" s="37" t="s">
        <v>25</v>
      </c>
      <c r="C46" s="37" t="s">
        <v>1</v>
      </c>
      <c r="D46" s="37" t="s">
        <v>2</v>
      </c>
      <c r="E46" s="37" t="s">
        <v>3</v>
      </c>
      <c r="F46" s="38" t="s">
        <v>4</v>
      </c>
      <c r="G46" s="39" t="s">
        <v>5</v>
      </c>
    </row>
    <row r="47" spans="1:8" s="1" customFormat="1" ht="15">
      <c r="A47" s="60" t="s">
        <v>26</v>
      </c>
      <c r="B47" s="9">
        <v>209007</v>
      </c>
      <c r="C47" s="9" t="s">
        <v>27</v>
      </c>
      <c r="D47" s="13">
        <v>41373</v>
      </c>
      <c r="E47" s="14">
        <v>250</v>
      </c>
      <c r="F47" s="14">
        <f t="shared" ref="F47:F55" si="3">E47/G47</f>
        <v>24.326165223314199</v>
      </c>
      <c r="G47" s="15">
        <v>10.276999999999999</v>
      </c>
    </row>
    <row r="48" spans="1:8" s="1" customFormat="1" ht="15">
      <c r="A48" s="60" t="s">
        <v>28</v>
      </c>
      <c r="B48" s="9">
        <v>208952</v>
      </c>
      <c r="C48" s="9" t="s">
        <v>27</v>
      </c>
      <c r="D48" s="13">
        <v>41373</v>
      </c>
      <c r="E48" s="14">
        <v>300</v>
      </c>
      <c r="F48" s="14">
        <f t="shared" si="3"/>
        <v>29.191398267977039</v>
      </c>
      <c r="G48" s="15">
        <v>10.276999999999999</v>
      </c>
    </row>
    <row r="49" spans="1:8" s="1" customFormat="1" ht="15">
      <c r="A49" s="60" t="s">
        <v>29</v>
      </c>
      <c r="B49" s="9">
        <v>465</v>
      </c>
      <c r="C49" s="9" t="s">
        <v>30</v>
      </c>
      <c r="D49" s="13">
        <v>41373</v>
      </c>
      <c r="E49" s="14">
        <v>450</v>
      </c>
      <c r="F49" s="14">
        <f t="shared" si="3"/>
        <v>43.787097401965561</v>
      </c>
      <c r="G49" s="15">
        <v>10.276999999999999</v>
      </c>
    </row>
    <row r="50" spans="1:8" s="1" customFormat="1" ht="15">
      <c r="A50" s="60" t="s">
        <v>31</v>
      </c>
      <c r="B50" s="9">
        <v>3360</v>
      </c>
      <c r="C50" s="9" t="s">
        <v>32</v>
      </c>
      <c r="D50" s="13">
        <v>41373</v>
      </c>
      <c r="E50" s="14">
        <v>395</v>
      </c>
      <c r="F50" s="14">
        <f t="shared" si="3"/>
        <v>38.435341052836435</v>
      </c>
      <c r="G50" s="15">
        <v>10.276999999999999</v>
      </c>
    </row>
    <row r="51" spans="1:8" s="1" customFormat="1" ht="15">
      <c r="A51" s="60" t="s">
        <v>33</v>
      </c>
      <c r="B51" s="9">
        <v>235659</v>
      </c>
      <c r="C51" s="9" t="s">
        <v>34</v>
      </c>
      <c r="D51" s="13">
        <v>41415</v>
      </c>
      <c r="E51" s="14">
        <v>206.91</v>
      </c>
      <c r="F51" s="14">
        <f t="shared" si="3"/>
        <v>20.480055429080473</v>
      </c>
      <c r="G51" s="15">
        <v>10.103</v>
      </c>
    </row>
    <row r="52" spans="1:8" s="1" customFormat="1" ht="15">
      <c r="A52" s="60" t="s">
        <v>35</v>
      </c>
      <c r="B52" s="9">
        <v>384670</v>
      </c>
      <c r="C52" s="9" t="s">
        <v>27</v>
      </c>
      <c r="D52" s="13">
        <v>41422</v>
      </c>
      <c r="E52" s="14">
        <v>1500</v>
      </c>
      <c r="F52" s="14">
        <f t="shared" si="3"/>
        <v>148.47075126200139</v>
      </c>
      <c r="G52" s="15">
        <v>10.103</v>
      </c>
    </row>
    <row r="53" spans="1:8" s="1" customFormat="1" ht="15">
      <c r="A53" s="60" t="s">
        <v>36</v>
      </c>
      <c r="B53" s="9">
        <v>384706</v>
      </c>
      <c r="C53" s="9" t="s">
        <v>27</v>
      </c>
      <c r="D53" s="13">
        <v>41422</v>
      </c>
      <c r="E53" s="14">
        <v>75</v>
      </c>
      <c r="F53" s="14">
        <f t="shared" si="3"/>
        <v>7.4235375631000693</v>
      </c>
      <c r="G53" s="15">
        <v>10.103</v>
      </c>
    </row>
    <row r="54" spans="1:8" s="1" customFormat="1" ht="15">
      <c r="A54" s="60" t="s">
        <v>29</v>
      </c>
      <c r="B54" s="9">
        <v>514</v>
      </c>
      <c r="C54" s="9" t="s">
        <v>30</v>
      </c>
      <c r="D54" s="13">
        <v>41430</v>
      </c>
      <c r="E54" s="14">
        <v>450</v>
      </c>
      <c r="F54" s="14">
        <f t="shared" si="3"/>
        <v>44.541225378600416</v>
      </c>
      <c r="G54" s="15">
        <v>10.103</v>
      </c>
    </row>
    <row r="55" spans="1:8" s="1" customFormat="1" ht="15">
      <c r="A55" s="60" t="s">
        <v>37</v>
      </c>
      <c r="B55" s="9">
        <v>216937</v>
      </c>
      <c r="C55" s="9" t="s">
        <v>27</v>
      </c>
      <c r="D55" s="13">
        <v>41430</v>
      </c>
      <c r="E55" s="14">
        <v>250</v>
      </c>
      <c r="F55" s="14">
        <f t="shared" si="3"/>
        <v>24.745125210333565</v>
      </c>
      <c r="G55" s="15">
        <v>10.103</v>
      </c>
    </row>
    <row r="56" spans="1:8" s="1" customFormat="1" ht="15">
      <c r="A56" s="60" t="s">
        <v>38</v>
      </c>
      <c r="B56" s="9">
        <v>225870</v>
      </c>
      <c r="C56" s="9" t="s">
        <v>27</v>
      </c>
      <c r="D56" s="13">
        <v>41493</v>
      </c>
      <c r="E56" s="14">
        <v>300</v>
      </c>
      <c r="F56" s="14">
        <f>SUM(E56/G56)</f>
        <v>29.411764705882355</v>
      </c>
      <c r="G56" s="15">
        <v>10.199999999999999</v>
      </c>
    </row>
    <row r="57" spans="1:8" s="1" customFormat="1" ht="15">
      <c r="A57" s="60" t="s">
        <v>39</v>
      </c>
      <c r="B57" s="9">
        <v>24365</v>
      </c>
      <c r="C57" s="9" t="s">
        <v>40</v>
      </c>
      <c r="D57" s="13">
        <v>41542</v>
      </c>
      <c r="E57" s="14">
        <v>110</v>
      </c>
      <c r="F57" s="14">
        <f>SUM(E57/G57)</f>
        <v>10.535389330523895</v>
      </c>
      <c r="G57" s="15">
        <v>10.441000000000001</v>
      </c>
    </row>
    <row r="58" spans="1:8" s="1" customFormat="1" ht="15">
      <c r="A58" s="60" t="s">
        <v>26</v>
      </c>
      <c r="B58" s="9">
        <v>3373</v>
      </c>
      <c r="C58" s="9" t="s">
        <v>16</v>
      </c>
      <c r="D58" s="13">
        <v>41556</v>
      </c>
      <c r="E58" s="14">
        <v>200</v>
      </c>
      <c r="F58" s="14">
        <f>SUM(E58/G58)</f>
        <v>19.131432944327528</v>
      </c>
      <c r="G58" s="15">
        <v>10.454000000000001</v>
      </c>
    </row>
    <row r="59" spans="1:8" s="1" customFormat="1" ht="15">
      <c r="A59" s="16" t="s">
        <v>39</v>
      </c>
      <c r="B59" s="16">
        <v>69220</v>
      </c>
      <c r="C59" s="16" t="s">
        <v>41</v>
      </c>
      <c r="D59" s="18">
        <v>41584</v>
      </c>
      <c r="E59" s="14">
        <v>400</v>
      </c>
      <c r="F59" s="14">
        <f>E59/G59</f>
        <v>38.211692777990066</v>
      </c>
      <c r="G59" s="15">
        <v>10.468</v>
      </c>
    </row>
    <row r="60" spans="1:8" s="1" customFormat="1" ht="15">
      <c r="A60" s="16" t="s">
        <v>38</v>
      </c>
      <c r="B60" s="16">
        <v>241548</v>
      </c>
      <c r="C60" s="16" t="s">
        <v>27</v>
      </c>
      <c r="D60" s="18">
        <v>41605</v>
      </c>
      <c r="E60" s="14">
        <v>300</v>
      </c>
      <c r="F60" s="14">
        <f>E60/G60</f>
        <v>28.65876958349255</v>
      </c>
      <c r="G60" s="15">
        <v>10.468</v>
      </c>
    </row>
    <row r="61" spans="1:8" s="1" customFormat="1" ht="15">
      <c r="A61" s="16" t="s">
        <v>26</v>
      </c>
      <c r="B61" s="16">
        <v>241547</v>
      </c>
      <c r="C61" s="16" t="s">
        <v>27</v>
      </c>
      <c r="D61" s="18">
        <v>41605</v>
      </c>
      <c r="E61" s="14">
        <v>380</v>
      </c>
      <c r="F61" s="14">
        <f>E61/G61</f>
        <v>36.301108139090559</v>
      </c>
      <c r="G61" s="15">
        <v>10.468</v>
      </c>
    </row>
    <row r="62" spans="1:8" s="1" customFormat="1" ht="15">
      <c r="A62" s="42" t="s">
        <v>102</v>
      </c>
      <c r="B62" s="42"/>
      <c r="C62" s="42"/>
      <c r="D62" s="12"/>
      <c r="E62" s="19">
        <f>SUM(E47:E61)</f>
        <v>5566.91</v>
      </c>
      <c r="F62" s="19">
        <f>SUM(F47:F61)</f>
        <v>543.65085427051611</v>
      </c>
      <c r="G62" s="15"/>
    </row>
    <row r="63" spans="1:8" s="1" customFormat="1" ht="15">
      <c r="A63" s="71" t="s">
        <v>42</v>
      </c>
      <c r="B63" s="72"/>
      <c r="C63" s="72"/>
      <c r="D63" s="72"/>
      <c r="E63" s="72"/>
      <c r="F63" s="72"/>
      <c r="G63" s="73"/>
    </row>
    <row r="64" spans="1:8" s="1" customFormat="1" ht="15">
      <c r="A64" s="74"/>
      <c r="B64" s="75"/>
      <c r="C64" s="75"/>
      <c r="D64" s="75"/>
      <c r="E64" s="75"/>
      <c r="F64" s="75"/>
      <c r="G64" s="76"/>
      <c r="H64" s="2"/>
    </row>
    <row r="65" spans="1:7" s="1" customFormat="1" ht="15">
      <c r="A65" s="37" t="s">
        <v>93</v>
      </c>
      <c r="B65" s="37" t="s">
        <v>25</v>
      </c>
      <c r="C65" s="37" t="s">
        <v>43</v>
      </c>
      <c r="D65" s="37" t="s">
        <v>2</v>
      </c>
      <c r="E65" s="37" t="s">
        <v>3</v>
      </c>
      <c r="F65" s="38" t="s">
        <v>4</v>
      </c>
      <c r="G65" s="39" t="s">
        <v>5</v>
      </c>
    </row>
    <row r="66" spans="1:7" s="1" customFormat="1" ht="15">
      <c r="A66" s="60" t="s">
        <v>44</v>
      </c>
      <c r="B66" s="9">
        <v>422</v>
      </c>
      <c r="C66" s="9" t="s">
        <v>45</v>
      </c>
      <c r="D66" s="13">
        <v>41376</v>
      </c>
      <c r="E66" s="14">
        <v>1200</v>
      </c>
      <c r="F66" s="14">
        <f>E66/G66</f>
        <v>116.76559307190816</v>
      </c>
      <c r="G66" s="15">
        <v>10.276999999999999</v>
      </c>
    </row>
    <row r="67" spans="1:7" s="1" customFormat="1" ht="15">
      <c r="A67" s="60" t="s">
        <v>44</v>
      </c>
      <c r="B67" s="9">
        <v>6753</v>
      </c>
      <c r="C67" s="9" t="s">
        <v>45</v>
      </c>
      <c r="D67" s="13">
        <v>41409</v>
      </c>
      <c r="E67" s="14">
        <v>250</v>
      </c>
      <c r="F67" s="14">
        <f>E67/G67</f>
        <v>24.745125210333565</v>
      </c>
      <c r="G67" s="15">
        <v>10.103</v>
      </c>
    </row>
    <row r="68" spans="1:7" s="1" customFormat="1" ht="15">
      <c r="A68" s="60" t="s">
        <v>46</v>
      </c>
      <c r="B68" s="9">
        <v>175</v>
      </c>
      <c r="C68" s="9" t="s">
        <v>47</v>
      </c>
      <c r="D68" s="13">
        <v>41423</v>
      </c>
      <c r="E68" s="14">
        <v>325</v>
      </c>
      <c r="F68" s="14">
        <f>E68/G68</f>
        <v>32.168662773433631</v>
      </c>
      <c r="G68" s="15">
        <v>10.103</v>
      </c>
    </row>
    <row r="69" spans="1:7" s="1" customFormat="1" ht="15">
      <c r="A69" s="16" t="s">
        <v>44</v>
      </c>
      <c r="B69" s="40">
        <v>6947</v>
      </c>
      <c r="C69" s="17" t="s">
        <v>45</v>
      </c>
      <c r="D69" s="18">
        <v>41437</v>
      </c>
      <c r="E69" s="43">
        <v>250</v>
      </c>
      <c r="F69" s="41">
        <f t="shared" ref="F69:F84" si="4">SUM(E69/G69)</f>
        <v>24.745125210333565</v>
      </c>
      <c r="G69" s="55">
        <v>10.103</v>
      </c>
    </row>
    <row r="70" spans="1:7" s="1" customFormat="1" ht="15">
      <c r="A70" s="60" t="s">
        <v>44</v>
      </c>
      <c r="B70" s="9">
        <v>7010</v>
      </c>
      <c r="C70" s="9" t="s">
        <v>45</v>
      </c>
      <c r="D70" s="13">
        <v>41444</v>
      </c>
      <c r="E70" s="14">
        <v>750</v>
      </c>
      <c r="F70" s="41">
        <f t="shared" si="4"/>
        <v>74.235375631000693</v>
      </c>
      <c r="G70" s="15">
        <v>10.103</v>
      </c>
    </row>
    <row r="71" spans="1:7" s="1" customFormat="1" ht="15">
      <c r="A71" s="60" t="s">
        <v>46</v>
      </c>
      <c r="B71" s="9">
        <v>3368</v>
      </c>
      <c r="C71" s="9" t="s">
        <v>48</v>
      </c>
      <c r="D71" s="13">
        <v>41446</v>
      </c>
      <c r="E71" s="14">
        <v>400</v>
      </c>
      <c r="F71" s="41">
        <f t="shared" si="4"/>
        <v>39.592200336533701</v>
      </c>
      <c r="G71" s="15">
        <v>10.103</v>
      </c>
    </row>
    <row r="72" spans="1:7" s="1" customFormat="1" ht="15">
      <c r="A72" s="60" t="s">
        <v>49</v>
      </c>
      <c r="B72" s="9">
        <v>48</v>
      </c>
      <c r="C72" s="9" t="s">
        <v>50</v>
      </c>
      <c r="D72" s="13">
        <v>41447</v>
      </c>
      <c r="E72" s="14">
        <v>400</v>
      </c>
      <c r="F72" s="41">
        <f t="shared" si="4"/>
        <v>39.592200336533701</v>
      </c>
      <c r="G72" s="15">
        <v>10.103</v>
      </c>
    </row>
    <row r="73" spans="1:7" s="1" customFormat="1" ht="15">
      <c r="A73" s="60" t="s">
        <v>44</v>
      </c>
      <c r="B73" s="9">
        <v>7211</v>
      </c>
      <c r="C73" s="9" t="s">
        <v>45</v>
      </c>
      <c r="D73" s="13">
        <v>41472</v>
      </c>
      <c r="E73" s="14">
        <v>700</v>
      </c>
      <c r="F73" s="14">
        <f t="shared" si="4"/>
        <v>69.067587567834238</v>
      </c>
      <c r="G73" s="15">
        <v>10.135</v>
      </c>
    </row>
    <row r="74" spans="1:7" s="1" customFormat="1" ht="15">
      <c r="A74" s="60" t="s">
        <v>49</v>
      </c>
      <c r="B74" s="9">
        <v>146</v>
      </c>
      <c r="C74" s="9" t="s">
        <v>51</v>
      </c>
      <c r="D74" s="13">
        <v>41472</v>
      </c>
      <c r="E74" s="14">
        <v>400</v>
      </c>
      <c r="F74" s="14">
        <f t="shared" si="4"/>
        <v>39.467192895905278</v>
      </c>
      <c r="G74" s="15">
        <v>10.135</v>
      </c>
    </row>
    <row r="75" spans="1:7" s="1" customFormat="1" ht="15">
      <c r="A75" s="60" t="s">
        <v>113</v>
      </c>
      <c r="B75" s="9">
        <v>147</v>
      </c>
      <c r="C75" s="9" t="s">
        <v>51</v>
      </c>
      <c r="D75" s="13">
        <v>41472</v>
      </c>
      <c r="E75" s="14">
        <v>300</v>
      </c>
      <c r="F75" s="14">
        <f t="shared" si="4"/>
        <v>29.60039467192896</v>
      </c>
      <c r="G75" s="15">
        <v>10.135</v>
      </c>
    </row>
    <row r="76" spans="1:7" s="1" customFormat="1" ht="15">
      <c r="A76" s="60" t="s">
        <v>44</v>
      </c>
      <c r="B76" s="9">
        <v>7509</v>
      </c>
      <c r="C76" s="9" t="s">
        <v>45</v>
      </c>
      <c r="D76" s="13">
        <v>41514</v>
      </c>
      <c r="E76" s="14">
        <v>500</v>
      </c>
      <c r="F76" s="14">
        <f t="shared" si="4"/>
        <v>49.333991119881603</v>
      </c>
      <c r="G76" s="15">
        <v>10.135</v>
      </c>
    </row>
    <row r="77" spans="1:7" s="1" customFormat="1" ht="15">
      <c r="A77" s="60" t="s">
        <v>44</v>
      </c>
      <c r="B77" s="9">
        <v>7616</v>
      </c>
      <c r="C77" s="9" t="s">
        <v>45</v>
      </c>
      <c r="D77" s="13">
        <v>41528</v>
      </c>
      <c r="E77" s="14">
        <v>300</v>
      </c>
      <c r="F77" s="14">
        <f t="shared" si="4"/>
        <v>28.732879992337896</v>
      </c>
      <c r="G77" s="15">
        <v>10.441000000000001</v>
      </c>
    </row>
    <row r="78" spans="1:7" s="1" customFormat="1" ht="15">
      <c r="A78" s="60" t="s">
        <v>44</v>
      </c>
      <c r="B78" s="9">
        <v>7779</v>
      </c>
      <c r="C78" s="9" t="s">
        <v>45</v>
      </c>
      <c r="D78" s="13">
        <v>41556</v>
      </c>
      <c r="E78" s="14">
        <v>500</v>
      </c>
      <c r="F78" s="14">
        <f t="shared" si="4"/>
        <v>47.828582360818821</v>
      </c>
      <c r="G78" s="15">
        <v>10.454000000000001</v>
      </c>
    </row>
    <row r="79" spans="1:7" s="1" customFormat="1" ht="15">
      <c r="A79" s="60" t="s">
        <v>52</v>
      </c>
      <c r="B79" s="9">
        <v>61901</v>
      </c>
      <c r="C79" s="9" t="s">
        <v>11</v>
      </c>
      <c r="D79" s="13">
        <v>41577</v>
      </c>
      <c r="E79" s="14">
        <v>400</v>
      </c>
      <c r="F79" s="14">
        <f t="shared" si="4"/>
        <v>38.262865888655057</v>
      </c>
      <c r="G79" s="15">
        <v>10.454000000000001</v>
      </c>
    </row>
    <row r="80" spans="1:7" s="1" customFormat="1" ht="15">
      <c r="A80" s="60" t="s">
        <v>53</v>
      </c>
      <c r="B80" s="9">
        <v>44651599</v>
      </c>
      <c r="C80" s="9" t="s">
        <v>54</v>
      </c>
      <c r="D80" s="13">
        <v>41585</v>
      </c>
      <c r="E80" s="44">
        <v>900</v>
      </c>
      <c r="F80" s="44">
        <f t="shared" si="4"/>
        <v>85.976308750477642</v>
      </c>
      <c r="G80" s="15">
        <v>10.468</v>
      </c>
    </row>
    <row r="81" spans="1:9" s="1" customFormat="1" ht="15">
      <c r="A81" s="60" t="s">
        <v>44</v>
      </c>
      <c r="B81" s="9">
        <v>8051</v>
      </c>
      <c r="C81" s="9" t="s">
        <v>45</v>
      </c>
      <c r="D81" s="13">
        <v>41605</v>
      </c>
      <c r="E81" s="44">
        <v>500</v>
      </c>
      <c r="F81" s="44">
        <f t="shared" si="4"/>
        <v>47.764615972487583</v>
      </c>
      <c r="G81" s="15">
        <v>10.468</v>
      </c>
    </row>
    <row r="82" spans="1:9" s="1" customFormat="1" ht="15">
      <c r="A82" s="60" t="s">
        <v>55</v>
      </c>
      <c r="B82" s="9">
        <v>63035</v>
      </c>
      <c r="C82" s="9" t="s">
        <v>11</v>
      </c>
      <c r="D82" s="13">
        <v>41605</v>
      </c>
      <c r="E82" s="14">
        <v>400</v>
      </c>
      <c r="F82" s="44">
        <f t="shared" si="4"/>
        <v>38.211692777990066</v>
      </c>
      <c r="G82" s="15">
        <v>10.468</v>
      </c>
    </row>
    <row r="83" spans="1:9" s="1" customFormat="1" ht="15">
      <c r="A83" s="60" t="s">
        <v>44</v>
      </c>
      <c r="B83" s="9">
        <v>8084</v>
      </c>
      <c r="C83" s="9" t="s">
        <v>45</v>
      </c>
      <c r="D83" s="13">
        <v>41612</v>
      </c>
      <c r="E83" s="14">
        <v>750</v>
      </c>
      <c r="F83" s="14">
        <f t="shared" si="4"/>
        <v>71.646923958731378</v>
      </c>
      <c r="G83" s="15">
        <v>10.468</v>
      </c>
    </row>
    <row r="84" spans="1:9" s="1" customFormat="1" ht="15">
      <c r="A84" s="60" t="s">
        <v>56</v>
      </c>
      <c r="B84" s="9">
        <v>4428</v>
      </c>
      <c r="C84" s="9" t="s">
        <v>57</v>
      </c>
      <c r="D84" s="13">
        <v>41688</v>
      </c>
      <c r="E84" s="14">
        <v>5700</v>
      </c>
      <c r="F84" s="14">
        <f t="shared" si="4"/>
        <v>560.14150943396226</v>
      </c>
      <c r="G84" s="15">
        <v>10.176</v>
      </c>
    </row>
    <row r="85" spans="1:9" s="1" customFormat="1" ht="15">
      <c r="A85" s="80" t="s">
        <v>103</v>
      </c>
      <c r="B85" s="80"/>
      <c r="C85" s="80"/>
      <c r="D85" s="80"/>
      <c r="E85" s="19">
        <f>SUM(E66:E84)</f>
        <v>14925</v>
      </c>
      <c r="F85" s="19">
        <f>SUM(F66:F84)</f>
        <v>1457.8788279610876</v>
      </c>
      <c r="G85" s="15"/>
    </row>
    <row r="86" spans="1:9" s="1" customFormat="1" ht="15">
      <c r="A86" s="71" t="s">
        <v>98</v>
      </c>
      <c r="B86" s="72"/>
      <c r="C86" s="72"/>
      <c r="D86" s="72"/>
      <c r="E86" s="72"/>
      <c r="F86" s="72"/>
      <c r="G86" s="73"/>
    </row>
    <row r="87" spans="1:9" s="1" customFormat="1" ht="15">
      <c r="A87" s="74"/>
      <c r="B87" s="75"/>
      <c r="C87" s="75"/>
      <c r="D87" s="75"/>
      <c r="E87" s="75"/>
      <c r="F87" s="75"/>
      <c r="G87" s="76"/>
      <c r="H87" s="2"/>
      <c r="I87" s="2"/>
    </row>
    <row r="88" spans="1:9" s="1" customFormat="1" ht="15">
      <c r="A88" s="37" t="s">
        <v>93</v>
      </c>
      <c r="B88" s="37" t="s">
        <v>25</v>
      </c>
      <c r="C88" s="37" t="s">
        <v>1</v>
      </c>
      <c r="D88" s="37" t="s">
        <v>2</v>
      </c>
      <c r="E88" s="37" t="s">
        <v>3</v>
      </c>
      <c r="F88" s="38" t="s">
        <v>4</v>
      </c>
      <c r="G88" s="39" t="s">
        <v>5</v>
      </c>
    </row>
    <row r="89" spans="1:9" s="1" customFormat="1" ht="15">
      <c r="A89" s="60" t="s">
        <v>109</v>
      </c>
      <c r="B89" s="9">
        <v>1229</v>
      </c>
      <c r="C89" s="9" t="s">
        <v>12</v>
      </c>
      <c r="D89" s="13">
        <v>41453</v>
      </c>
      <c r="E89" s="45">
        <v>1045</v>
      </c>
      <c r="F89" s="14">
        <f>E89/G89</f>
        <v>103.43462337919431</v>
      </c>
      <c r="G89" s="15">
        <v>10.103</v>
      </c>
      <c r="H89" s="81"/>
    </row>
    <row r="90" spans="1:9" s="1" customFormat="1" ht="15">
      <c r="A90" s="60" t="s">
        <v>109</v>
      </c>
      <c r="B90" s="9">
        <v>1764</v>
      </c>
      <c r="C90" s="9" t="s">
        <v>99</v>
      </c>
      <c r="D90" s="13">
        <v>41453</v>
      </c>
      <c r="E90" s="45">
        <v>3955</v>
      </c>
      <c r="F90" s="14">
        <f>E90/G90</f>
        <v>391.46788082747702</v>
      </c>
      <c r="G90" s="15">
        <v>10.103</v>
      </c>
      <c r="H90" s="81"/>
    </row>
    <row r="91" spans="1:9" s="1" customFormat="1" ht="15">
      <c r="A91" s="60" t="s">
        <v>110</v>
      </c>
      <c r="B91" s="9">
        <v>65514</v>
      </c>
      <c r="C91" s="47" t="s">
        <v>58</v>
      </c>
      <c r="D91" s="13">
        <v>41509</v>
      </c>
      <c r="E91" s="45">
        <v>275</v>
      </c>
      <c r="F91" s="14">
        <f>E91/G91</f>
        <v>26.96078431372549</v>
      </c>
      <c r="G91" s="15">
        <v>10.199999999999999</v>
      </c>
      <c r="H91" s="6"/>
    </row>
    <row r="92" spans="1:9" s="1" customFormat="1" ht="15">
      <c r="A92" s="60" t="s">
        <v>110</v>
      </c>
      <c r="B92" s="9">
        <v>66813</v>
      </c>
      <c r="C92" s="47" t="s">
        <v>58</v>
      </c>
      <c r="D92" s="13">
        <v>41548</v>
      </c>
      <c r="E92" s="45">
        <v>175.5</v>
      </c>
      <c r="F92" s="14">
        <f>E92/G92</f>
        <v>16.787832408647407</v>
      </c>
      <c r="G92" s="15">
        <v>10.454000000000001</v>
      </c>
      <c r="H92" s="6"/>
    </row>
    <row r="93" spans="1:9" s="3" customFormat="1" ht="15">
      <c r="A93" s="48" t="s">
        <v>104</v>
      </c>
      <c r="B93" s="35"/>
      <c r="C93" s="49"/>
      <c r="D93" s="50"/>
      <c r="E93" s="46">
        <f>SUM(E89:E92)</f>
        <v>5450.5</v>
      </c>
      <c r="F93" s="19">
        <f>SUM(F89:F92)</f>
        <v>538.65112092904428</v>
      </c>
      <c r="G93" s="20"/>
      <c r="H93" s="5"/>
    </row>
    <row r="94" spans="1:9" s="1" customFormat="1" ht="28" customHeight="1">
      <c r="A94" s="77" t="s">
        <v>59</v>
      </c>
      <c r="B94" s="78"/>
      <c r="C94" s="78"/>
      <c r="D94" s="78"/>
      <c r="E94" s="78"/>
      <c r="F94" s="78"/>
      <c r="G94" s="79"/>
    </row>
    <row r="95" spans="1:9" s="1" customFormat="1" ht="15">
      <c r="A95" s="60" t="s">
        <v>60</v>
      </c>
      <c r="B95" s="9">
        <v>154994</v>
      </c>
      <c r="C95" s="9" t="s">
        <v>61</v>
      </c>
      <c r="D95" s="13">
        <v>41367</v>
      </c>
      <c r="E95" s="14">
        <v>76.97</v>
      </c>
      <c r="F95" s="45">
        <f t="shared" ref="F95:F107" si="5">E95/G95</f>
        <v>7.489539748953975</v>
      </c>
      <c r="G95" s="51">
        <v>10.276999999999999</v>
      </c>
    </row>
    <row r="96" spans="1:9" s="1" customFormat="1" ht="15">
      <c r="A96" s="60" t="s">
        <v>60</v>
      </c>
      <c r="B96" s="9">
        <v>51</v>
      </c>
      <c r="C96" s="9" t="s">
        <v>62</v>
      </c>
      <c r="D96" s="13">
        <v>41372</v>
      </c>
      <c r="E96" s="14">
        <v>160</v>
      </c>
      <c r="F96" s="45">
        <f t="shared" si="5"/>
        <v>15.568745742921086</v>
      </c>
      <c r="G96" s="51">
        <v>10.276999999999999</v>
      </c>
    </row>
    <row r="97" spans="1:7" s="1" customFormat="1" ht="15">
      <c r="A97" s="60" t="s">
        <v>60</v>
      </c>
      <c r="B97" s="9">
        <v>75950</v>
      </c>
      <c r="C97" s="9" t="s">
        <v>61</v>
      </c>
      <c r="D97" s="13">
        <v>41376</v>
      </c>
      <c r="E97" s="14">
        <v>85.88</v>
      </c>
      <c r="F97" s="45">
        <f t="shared" si="5"/>
        <v>8.356524277512893</v>
      </c>
      <c r="G97" s="51">
        <v>10.276999999999999</v>
      </c>
    </row>
    <row r="98" spans="1:7" s="1" customFormat="1" ht="15">
      <c r="A98" s="60" t="s">
        <v>60</v>
      </c>
      <c r="B98" s="9">
        <v>77651</v>
      </c>
      <c r="C98" s="9" t="s">
        <v>63</v>
      </c>
      <c r="D98" s="13">
        <v>41380</v>
      </c>
      <c r="E98" s="14">
        <v>180</v>
      </c>
      <c r="F98" s="45">
        <f t="shared" si="5"/>
        <v>17.514838960786221</v>
      </c>
      <c r="G98" s="51">
        <v>10.276999999999999</v>
      </c>
    </row>
    <row r="99" spans="1:7" s="1" customFormat="1" ht="15">
      <c r="A99" s="60" t="s">
        <v>60</v>
      </c>
      <c r="B99" s="9">
        <v>48251</v>
      </c>
      <c r="C99" s="9" t="s">
        <v>63</v>
      </c>
      <c r="D99" s="13">
        <v>41382</v>
      </c>
      <c r="E99" s="14">
        <v>1457.75</v>
      </c>
      <c r="F99" s="45">
        <f t="shared" si="5"/>
        <v>141.84586941714508</v>
      </c>
      <c r="G99" s="51">
        <v>10.276999999999999</v>
      </c>
    </row>
    <row r="100" spans="1:7" s="1" customFormat="1" ht="15">
      <c r="A100" s="60" t="s">
        <v>60</v>
      </c>
      <c r="B100" s="9">
        <v>48252</v>
      </c>
      <c r="C100" s="9" t="s">
        <v>63</v>
      </c>
      <c r="D100" s="13">
        <v>41382</v>
      </c>
      <c r="E100" s="14">
        <v>944.2</v>
      </c>
      <c r="F100" s="45">
        <f t="shared" si="5"/>
        <v>91.875060815413065</v>
      </c>
      <c r="G100" s="51">
        <v>10.276999999999999</v>
      </c>
    </row>
    <row r="101" spans="1:7" s="1" customFormat="1" ht="15">
      <c r="A101" s="60" t="s">
        <v>60</v>
      </c>
      <c r="B101" s="9">
        <v>71243</v>
      </c>
      <c r="C101" s="9" t="s">
        <v>61</v>
      </c>
      <c r="D101" s="13">
        <v>41382</v>
      </c>
      <c r="E101" s="14">
        <v>708.25</v>
      </c>
      <c r="F101" s="45">
        <f t="shared" si="5"/>
        <v>68.916026077649121</v>
      </c>
      <c r="G101" s="51">
        <v>10.276999999999999</v>
      </c>
    </row>
    <row r="102" spans="1:7" s="1" customFormat="1" ht="15">
      <c r="A102" s="60" t="s">
        <v>60</v>
      </c>
      <c r="B102" s="9">
        <v>76614</v>
      </c>
      <c r="C102" s="9" t="s">
        <v>61</v>
      </c>
      <c r="D102" s="13">
        <v>41382</v>
      </c>
      <c r="E102" s="14">
        <v>1517.52</v>
      </c>
      <c r="F102" s="45">
        <f t="shared" si="5"/>
        <v>147.66176899873506</v>
      </c>
      <c r="G102" s="51">
        <v>10.276999999999999</v>
      </c>
    </row>
    <row r="103" spans="1:7" s="1" customFormat="1" ht="15">
      <c r="A103" s="60" t="s">
        <v>60</v>
      </c>
      <c r="B103" s="9">
        <v>71245</v>
      </c>
      <c r="C103" s="9" t="s">
        <v>61</v>
      </c>
      <c r="D103" s="13">
        <v>41382</v>
      </c>
      <c r="E103" s="14">
        <v>268.2</v>
      </c>
      <c r="F103" s="45">
        <f t="shared" si="5"/>
        <v>26.09711005157147</v>
      </c>
      <c r="G103" s="51">
        <v>10.276999999999999</v>
      </c>
    </row>
    <row r="104" spans="1:7" s="1" customFormat="1" ht="15">
      <c r="A104" s="60" t="s">
        <v>60</v>
      </c>
      <c r="B104" s="9">
        <v>499593</v>
      </c>
      <c r="C104" s="9" t="s">
        <v>64</v>
      </c>
      <c r="D104" s="13">
        <v>41382</v>
      </c>
      <c r="E104" s="14">
        <v>447</v>
      </c>
      <c r="F104" s="45">
        <f t="shared" si="5"/>
        <v>43.495183419285787</v>
      </c>
      <c r="G104" s="51">
        <v>10.276999999999999</v>
      </c>
    </row>
    <row r="105" spans="1:7" s="1" customFormat="1" ht="15">
      <c r="A105" s="60" t="s">
        <v>60</v>
      </c>
      <c r="B105" s="9">
        <v>48253</v>
      </c>
      <c r="C105" s="9" t="s">
        <v>63</v>
      </c>
      <c r="D105" s="13">
        <v>41382</v>
      </c>
      <c r="E105" s="14">
        <v>530.95000000000005</v>
      </c>
      <c r="F105" s="45">
        <f t="shared" si="5"/>
        <v>51.663909701274697</v>
      </c>
      <c r="G105" s="51">
        <v>10.276999999999999</v>
      </c>
    </row>
    <row r="106" spans="1:7" s="1" customFormat="1" ht="15">
      <c r="A106" s="60" t="s">
        <v>60</v>
      </c>
      <c r="B106" s="9">
        <v>48254</v>
      </c>
      <c r="C106" s="9" t="s">
        <v>63</v>
      </c>
      <c r="D106" s="13">
        <v>41382</v>
      </c>
      <c r="E106" s="14">
        <v>16.25</v>
      </c>
      <c r="F106" s="45">
        <f t="shared" si="5"/>
        <v>1.5812007395154228</v>
      </c>
      <c r="G106" s="51">
        <v>10.276999999999999</v>
      </c>
    </row>
    <row r="107" spans="1:7" s="1" customFormat="1" ht="15">
      <c r="A107" s="60" t="s">
        <v>60</v>
      </c>
      <c r="B107" s="9">
        <v>123427</v>
      </c>
      <c r="C107" s="9" t="s">
        <v>65</v>
      </c>
      <c r="D107" s="13">
        <v>41394</v>
      </c>
      <c r="E107" s="14">
        <v>74.77</v>
      </c>
      <c r="F107" s="45">
        <f t="shared" si="5"/>
        <v>7.2754694949888101</v>
      </c>
      <c r="G107" s="51">
        <v>10.276999999999999</v>
      </c>
    </row>
    <row r="108" spans="1:7" s="1" customFormat="1" ht="15">
      <c r="A108" s="60" t="s">
        <v>60</v>
      </c>
      <c r="B108" s="9">
        <v>61</v>
      </c>
      <c r="C108" s="9" t="s">
        <v>62</v>
      </c>
      <c r="D108" s="13">
        <v>41402</v>
      </c>
      <c r="E108" s="14">
        <v>235</v>
      </c>
      <c r="F108" s="45">
        <f t="shared" ref="F108:F116" si="6">E108/G108</f>
        <v>23.26041769771355</v>
      </c>
      <c r="G108" s="51">
        <v>10.103</v>
      </c>
    </row>
    <row r="109" spans="1:7" s="1" customFormat="1" ht="15">
      <c r="A109" s="60" t="s">
        <v>60</v>
      </c>
      <c r="B109" s="9">
        <v>84</v>
      </c>
      <c r="C109" s="9" t="s">
        <v>62</v>
      </c>
      <c r="D109" s="13">
        <v>41402</v>
      </c>
      <c r="E109" s="14">
        <v>4627</v>
      </c>
      <c r="F109" s="45">
        <f t="shared" si="6"/>
        <v>457.98277739285362</v>
      </c>
      <c r="G109" s="51">
        <v>10.103</v>
      </c>
    </row>
    <row r="110" spans="1:7" s="1" customFormat="1" ht="15">
      <c r="A110" s="60" t="s">
        <v>60</v>
      </c>
      <c r="B110" s="9">
        <v>66</v>
      </c>
      <c r="C110" s="9" t="s">
        <v>62</v>
      </c>
      <c r="D110" s="13">
        <v>41409</v>
      </c>
      <c r="E110" s="14">
        <v>4578.13</v>
      </c>
      <c r="F110" s="45">
        <f t="shared" si="6"/>
        <v>453.14560031673761</v>
      </c>
      <c r="G110" s="51">
        <v>10.103</v>
      </c>
    </row>
    <row r="111" spans="1:7" s="1" customFormat="1" ht="15">
      <c r="A111" s="60" t="s">
        <v>60</v>
      </c>
      <c r="B111" s="9">
        <v>3363</v>
      </c>
      <c r="C111" s="9" t="s">
        <v>66</v>
      </c>
      <c r="D111" s="13">
        <v>41423</v>
      </c>
      <c r="E111" s="14">
        <v>50</v>
      </c>
      <c r="F111" s="45">
        <f t="shared" si="6"/>
        <v>4.9490250420667126</v>
      </c>
      <c r="G111" s="51">
        <v>10.103</v>
      </c>
    </row>
    <row r="112" spans="1:7" s="1" customFormat="1" ht="15">
      <c r="A112" s="60" t="s">
        <v>60</v>
      </c>
      <c r="B112" s="9">
        <v>69</v>
      </c>
      <c r="C112" s="9" t="s">
        <v>62</v>
      </c>
      <c r="D112" s="13">
        <v>41429</v>
      </c>
      <c r="E112" s="14">
        <v>415</v>
      </c>
      <c r="F112" s="45">
        <f t="shared" si="6"/>
        <v>41.07690784915372</v>
      </c>
      <c r="G112" s="51">
        <v>10.103</v>
      </c>
    </row>
    <row r="113" spans="1:7" s="1" customFormat="1" ht="15">
      <c r="A113" s="60" t="s">
        <v>60</v>
      </c>
      <c r="B113" s="9">
        <v>7155</v>
      </c>
      <c r="C113" s="9" t="s">
        <v>67</v>
      </c>
      <c r="D113" s="13">
        <v>41430</v>
      </c>
      <c r="E113" s="14">
        <v>785</v>
      </c>
      <c r="F113" s="45">
        <f t="shared" si="6"/>
        <v>77.699693160447396</v>
      </c>
      <c r="G113" s="51">
        <v>10.103</v>
      </c>
    </row>
    <row r="114" spans="1:7" s="1" customFormat="1" ht="15">
      <c r="A114" s="60" t="s">
        <v>60</v>
      </c>
      <c r="B114" s="9">
        <v>84527</v>
      </c>
      <c r="C114" s="9" t="s">
        <v>61</v>
      </c>
      <c r="D114" s="13">
        <v>41441</v>
      </c>
      <c r="E114" s="14">
        <v>278.95999999999998</v>
      </c>
      <c r="F114" s="45">
        <f t="shared" si="6"/>
        <v>27.611600514698605</v>
      </c>
      <c r="G114" s="51">
        <v>10.103</v>
      </c>
    </row>
    <row r="115" spans="1:7" s="1" customFormat="1" ht="15">
      <c r="A115" s="60" t="s">
        <v>60</v>
      </c>
      <c r="B115" s="9">
        <v>124521</v>
      </c>
      <c r="C115" s="9" t="s">
        <v>63</v>
      </c>
      <c r="D115" s="13">
        <v>41446</v>
      </c>
      <c r="E115" s="14">
        <v>370</v>
      </c>
      <c r="F115" s="45">
        <f t="shared" si="6"/>
        <v>36.622785311293676</v>
      </c>
      <c r="G115" s="51">
        <v>10.103</v>
      </c>
    </row>
    <row r="116" spans="1:7" s="1" customFormat="1" ht="15">
      <c r="A116" s="60" t="s">
        <v>60</v>
      </c>
      <c r="B116" s="9">
        <v>124520</v>
      </c>
      <c r="C116" s="9" t="s">
        <v>63</v>
      </c>
      <c r="D116" s="13">
        <v>41446</v>
      </c>
      <c r="E116" s="14">
        <v>1169.1500000000001</v>
      </c>
      <c r="F116" s="45">
        <f t="shared" si="6"/>
        <v>115.72305255864596</v>
      </c>
      <c r="G116" s="51">
        <v>10.103</v>
      </c>
    </row>
    <row r="117" spans="1:7" s="1" customFormat="1" ht="15">
      <c r="A117" s="60" t="s">
        <v>60</v>
      </c>
      <c r="B117" s="9">
        <v>74</v>
      </c>
      <c r="C117" s="9" t="s">
        <v>62</v>
      </c>
      <c r="D117" s="13">
        <v>41459</v>
      </c>
      <c r="E117" s="14">
        <v>445</v>
      </c>
      <c r="F117" s="45">
        <f t="shared" ref="F117:F124" si="7">SUM(E117/G117)</f>
        <v>43.90725209669462</v>
      </c>
      <c r="G117" s="51">
        <v>10.135</v>
      </c>
    </row>
    <row r="118" spans="1:7" s="1" customFormat="1" ht="15">
      <c r="A118" s="60" t="s">
        <v>60</v>
      </c>
      <c r="B118" s="9">
        <v>82737</v>
      </c>
      <c r="C118" s="9" t="s">
        <v>68</v>
      </c>
      <c r="D118" s="13">
        <v>41472</v>
      </c>
      <c r="E118" s="14">
        <v>104.7</v>
      </c>
      <c r="F118" s="45">
        <f t="shared" si="7"/>
        <v>10.330537740503207</v>
      </c>
      <c r="G118" s="51">
        <v>10.135</v>
      </c>
    </row>
    <row r="119" spans="1:7" s="1" customFormat="1" ht="15">
      <c r="A119" s="60" t="s">
        <v>60</v>
      </c>
      <c r="B119" s="9">
        <v>42711</v>
      </c>
      <c r="C119" s="9" t="s">
        <v>14</v>
      </c>
      <c r="D119" s="13">
        <v>41472</v>
      </c>
      <c r="E119" s="14">
        <v>37.5</v>
      </c>
      <c r="F119" s="45">
        <f t="shared" si="7"/>
        <v>3.70004933399112</v>
      </c>
      <c r="G119" s="51">
        <v>10.135</v>
      </c>
    </row>
    <row r="120" spans="1:7" s="1" customFormat="1" ht="15">
      <c r="A120" s="60" t="s">
        <v>60</v>
      </c>
      <c r="B120" s="9">
        <v>112</v>
      </c>
      <c r="C120" s="9" t="s">
        <v>62</v>
      </c>
      <c r="D120" s="13">
        <v>41472</v>
      </c>
      <c r="E120" s="14">
        <v>3700</v>
      </c>
      <c r="F120" s="45">
        <f t="shared" si="7"/>
        <v>365.07153428712382</v>
      </c>
      <c r="G120" s="51">
        <v>10.135</v>
      </c>
    </row>
    <row r="121" spans="1:7" s="1" customFormat="1" ht="15">
      <c r="A121" s="60" t="s">
        <v>60</v>
      </c>
      <c r="B121" s="9">
        <v>144863</v>
      </c>
      <c r="C121" s="9" t="s">
        <v>63</v>
      </c>
      <c r="D121" s="13">
        <v>41480</v>
      </c>
      <c r="E121" s="14">
        <v>955</v>
      </c>
      <c r="F121" s="45">
        <f t="shared" si="7"/>
        <v>94.227923038973856</v>
      </c>
      <c r="G121" s="51">
        <v>10.135</v>
      </c>
    </row>
    <row r="122" spans="1:7" s="1" customFormat="1" ht="15">
      <c r="A122" s="60" t="s">
        <v>60</v>
      </c>
      <c r="B122" s="9">
        <v>199866</v>
      </c>
      <c r="C122" s="9" t="s">
        <v>61</v>
      </c>
      <c r="D122" s="13">
        <v>41499</v>
      </c>
      <c r="E122" s="14">
        <v>367.16</v>
      </c>
      <c r="F122" s="45">
        <f t="shared" si="7"/>
        <v>35.996078431372553</v>
      </c>
      <c r="G122" s="51">
        <v>10.199999999999999</v>
      </c>
    </row>
    <row r="123" spans="1:7" s="1" customFormat="1" ht="15">
      <c r="A123" s="60" t="s">
        <v>60</v>
      </c>
      <c r="B123" s="9">
        <v>42962</v>
      </c>
      <c r="C123" s="9" t="s">
        <v>8</v>
      </c>
      <c r="D123" s="13">
        <v>41493</v>
      </c>
      <c r="E123" s="14">
        <v>493.25</v>
      </c>
      <c r="F123" s="45">
        <f t="shared" si="7"/>
        <v>48.357843137254903</v>
      </c>
      <c r="G123" s="51">
        <v>10.199999999999999</v>
      </c>
    </row>
    <row r="124" spans="1:7" s="1" customFormat="1" ht="15">
      <c r="A124" s="60" t="s">
        <v>60</v>
      </c>
      <c r="B124" s="9">
        <v>91</v>
      </c>
      <c r="C124" s="9" t="s">
        <v>62</v>
      </c>
      <c r="D124" s="13">
        <v>41528</v>
      </c>
      <c r="E124" s="14">
        <v>400</v>
      </c>
      <c r="F124" s="45">
        <f t="shared" si="7"/>
        <v>38.310506656450528</v>
      </c>
      <c r="G124" s="51">
        <v>10.441000000000001</v>
      </c>
    </row>
    <row r="125" spans="1:7" s="4" customFormat="1" ht="15">
      <c r="A125" s="16" t="s">
        <v>60</v>
      </c>
      <c r="B125" s="67">
        <v>130000055784</v>
      </c>
      <c r="C125" s="17" t="s">
        <v>112</v>
      </c>
      <c r="D125" s="18">
        <v>41549</v>
      </c>
      <c r="E125" s="40">
        <v>103.19</v>
      </c>
      <c r="F125" s="41">
        <f t="shared" ref="F125:F129" si="8">E125/G125</f>
        <v>9.870862827625789</v>
      </c>
      <c r="G125" s="55">
        <v>10.454000000000001</v>
      </c>
    </row>
    <row r="126" spans="1:7" s="4" customFormat="1" ht="15">
      <c r="A126" s="16" t="s">
        <v>60</v>
      </c>
      <c r="B126" s="40">
        <v>14167</v>
      </c>
      <c r="C126" s="17" t="s">
        <v>69</v>
      </c>
      <c r="D126" s="18">
        <v>41550</v>
      </c>
      <c r="E126" s="40">
        <v>129.4</v>
      </c>
      <c r="F126" s="41">
        <f t="shared" si="8"/>
        <v>12.378037114979913</v>
      </c>
      <c r="G126" s="55">
        <v>10.454000000000001</v>
      </c>
    </row>
    <row r="127" spans="1:7" s="4" customFormat="1" ht="15">
      <c r="A127" s="16" t="s">
        <v>60</v>
      </c>
      <c r="B127" s="40">
        <v>49796</v>
      </c>
      <c r="C127" s="17" t="s">
        <v>70</v>
      </c>
      <c r="D127" s="18">
        <v>41564</v>
      </c>
      <c r="E127" s="40">
        <v>160.04</v>
      </c>
      <c r="F127" s="41">
        <f t="shared" si="8"/>
        <v>15.308972642050888</v>
      </c>
      <c r="G127" s="55">
        <v>10.454000000000001</v>
      </c>
    </row>
    <row r="128" spans="1:7" s="1" customFormat="1" ht="15">
      <c r="A128" s="60" t="s">
        <v>60</v>
      </c>
      <c r="B128" s="9">
        <v>12365</v>
      </c>
      <c r="C128" s="9" t="s">
        <v>61</v>
      </c>
      <c r="D128" s="13">
        <v>41565</v>
      </c>
      <c r="E128" s="14">
        <v>2768.45</v>
      </c>
      <c r="F128" s="41">
        <f t="shared" si="8"/>
        <v>264.82207767361774</v>
      </c>
      <c r="G128" s="51">
        <v>10.454000000000001</v>
      </c>
    </row>
    <row r="129" spans="1:8" s="1" customFormat="1" ht="15">
      <c r="A129" s="60" t="s">
        <v>60</v>
      </c>
      <c r="B129" s="9">
        <v>28874</v>
      </c>
      <c r="C129" s="9" t="s">
        <v>68</v>
      </c>
      <c r="D129" s="13">
        <v>41578</v>
      </c>
      <c r="E129" s="14">
        <v>223.45</v>
      </c>
      <c r="F129" s="41">
        <f t="shared" si="8"/>
        <v>21.374593457049929</v>
      </c>
      <c r="G129" s="51">
        <v>10.454000000000001</v>
      </c>
    </row>
    <row r="130" spans="1:8" s="1" customFormat="1" ht="15">
      <c r="A130" s="60" t="s">
        <v>60</v>
      </c>
      <c r="B130" s="9">
        <v>110</v>
      </c>
      <c r="C130" s="9" t="s">
        <v>62</v>
      </c>
      <c r="D130" s="13">
        <v>41589</v>
      </c>
      <c r="E130" s="14">
        <v>525</v>
      </c>
      <c r="F130" s="45">
        <f t="shared" ref="F130:F144" si="9">SUM(E130/G130)</f>
        <v>50.15284677111196</v>
      </c>
      <c r="G130" s="51">
        <v>10.468</v>
      </c>
    </row>
    <row r="131" spans="1:8" s="1" customFormat="1" ht="15">
      <c r="A131" s="60" t="s">
        <v>60</v>
      </c>
      <c r="B131" s="9">
        <v>118</v>
      </c>
      <c r="C131" s="9" t="s">
        <v>62</v>
      </c>
      <c r="D131" s="13">
        <v>41589</v>
      </c>
      <c r="E131" s="14">
        <v>4500</v>
      </c>
      <c r="F131" s="45">
        <f t="shared" si="9"/>
        <v>429.88154375238821</v>
      </c>
      <c r="G131" s="51">
        <v>10.468</v>
      </c>
    </row>
    <row r="132" spans="1:8" s="1" customFormat="1" ht="15">
      <c r="A132" s="60" t="s">
        <v>60</v>
      </c>
      <c r="B132" s="9">
        <v>313374</v>
      </c>
      <c r="C132" s="9" t="s">
        <v>64</v>
      </c>
      <c r="D132" s="13">
        <v>41595</v>
      </c>
      <c r="E132" s="14">
        <v>446.9</v>
      </c>
      <c r="F132" s="45">
        <f t="shared" si="9"/>
        <v>42.692013756209398</v>
      </c>
      <c r="G132" s="51">
        <v>10.468</v>
      </c>
    </row>
    <row r="133" spans="1:8" s="1" customFormat="1" ht="15">
      <c r="A133" s="60" t="s">
        <v>60</v>
      </c>
      <c r="B133" s="9">
        <v>2474</v>
      </c>
      <c r="C133" s="9" t="s">
        <v>71</v>
      </c>
      <c r="D133" s="13">
        <v>41606</v>
      </c>
      <c r="E133" s="14">
        <v>120</v>
      </c>
      <c r="F133" s="45">
        <f t="shared" si="9"/>
        <v>11.463507833397019</v>
      </c>
      <c r="G133" s="51">
        <v>10.468</v>
      </c>
    </row>
    <row r="134" spans="1:8" s="1" customFormat="1" ht="15">
      <c r="A134" s="60" t="s">
        <v>60</v>
      </c>
      <c r="B134" s="9">
        <v>302826</v>
      </c>
      <c r="C134" s="9" t="s">
        <v>64</v>
      </c>
      <c r="D134" s="13">
        <v>41606</v>
      </c>
      <c r="E134" s="14">
        <v>419.1</v>
      </c>
      <c r="F134" s="45">
        <f t="shared" si="9"/>
        <v>40.036301108139092</v>
      </c>
      <c r="G134" s="51">
        <v>10.468</v>
      </c>
    </row>
    <row r="135" spans="1:8">
      <c r="A135" s="60" t="s">
        <v>60</v>
      </c>
      <c r="B135" s="9">
        <v>126</v>
      </c>
      <c r="C135" s="9" t="s">
        <v>72</v>
      </c>
      <c r="D135" s="13">
        <v>41646</v>
      </c>
      <c r="E135" s="14">
        <v>1070</v>
      </c>
      <c r="F135" s="14">
        <f t="shared" si="9"/>
        <v>104.01477593078643</v>
      </c>
      <c r="G135" s="15">
        <v>10.287000000000001</v>
      </c>
    </row>
    <row r="136" spans="1:8">
      <c r="A136" s="60" t="s">
        <v>60</v>
      </c>
      <c r="B136" s="9">
        <v>9819</v>
      </c>
      <c r="C136" s="9" t="s">
        <v>73</v>
      </c>
      <c r="D136" s="13">
        <v>41653</v>
      </c>
      <c r="E136" s="14">
        <v>150</v>
      </c>
      <c r="F136" s="14">
        <f t="shared" si="9"/>
        <v>14.581510644502769</v>
      </c>
      <c r="G136" s="15">
        <v>10.287000000000001</v>
      </c>
    </row>
    <row r="137" spans="1:8">
      <c r="A137" s="60" t="s">
        <v>60</v>
      </c>
      <c r="B137" s="9">
        <v>47151</v>
      </c>
      <c r="C137" s="9" t="s">
        <v>74</v>
      </c>
      <c r="D137" s="13">
        <v>41663</v>
      </c>
      <c r="E137" s="14">
        <v>81.260000000000005</v>
      </c>
      <c r="F137" s="14">
        <f t="shared" si="9"/>
        <v>7.8992903664819671</v>
      </c>
      <c r="G137" s="15">
        <v>10.287000000000001</v>
      </c>
    </row>
    <row r="138" spans="1:8">
      <c r="A138" s="60" t="s">
        <v>75</v>
      </c>
      <c r="B138" s="9">
        <v>48271</v>
      </c>
      <c r="C138" s="9" t="s">
        <v>76</v>
      </c>
      <c r="D138" s="13">
        <v>41666</v>
      </c>
      <c r="E138" s="14">
        <v>18.5</v>
      </c>
      <c r="F138" s="14">
        <f t="shared" si="9"/>
        <v>1.7983863128220081</v>
      </c>
      <c r="G138" s="15">
        <v>10.287000000000001</v>
      </c>
    </row>
    <row r="139" spans="1:8">
      <c r="A139" s="60" t="s">
        <v>60</v>
      </c>
      <c r="B139" s="9">
        <v>9579</v>
      </c>
      <c r="C139" s="9" t="s">
        <v>22</v>
      </c>
      <c r="D139" s="13">
        <v>41670</v>
      </c>
      <c r="E139" s="14">
        <v>320</v>
      </c>
      <c r="F139" s="14">
        <f t="shared" si="9"/>
        <v>31.107222708272573</v>
      </c>
      <c r="G139" s="15">
        <v>10.287000000000001</v>
      </c>
    </row>
    <row r="140" spans="1:8">
      <c r="A140" s="60" t="s">
        <v>60</v>
      </c>
      <c r="B140" s="9">
        <v>372031</v>
      </c>
      <c r="C140" s="9" t="s">
        <v>77</v>
      </c>
      <c r="D140" s="13">
        <v>41674</v>
      </c>
      <c r="E140" s="14">
        <v>277.5</v>
      </c>
      <c r="F140" s="14">
        <f t="shared" si="9"/>
        <v>27.27004716981132</v>
      </c>
      <c r="G140" s="15">
        <v>10.176</v>
      </c>
    </row>
    <row r="141" spans="1:8">
      <c r="A141" s="60" t="s">
        <v>60</v>
      </c>
      <c r="B141" s="9">
        <v>372027</v>
      </c>
      <c r="C141" s="9" t="s">
        <v>77</v>
      </c>
      <c r="D141" s="13">
        <v>41674</v>
      </c>
      <c r="E141" s="14">
        <v>521</v>
      </c>
      <c r="F141" s="14">
        <f t="shared" si="9"/>
        <v>51.198899371069182</v>
      </c>
      <c r="G141" s="15">
        <v>10.176</v>
      </c>
    </row>
    <row r="142" spans="1:8">
      <c r="A142" s="60" t="s">
        <v>60</v>
      </c>
      <c r="B142" s="9">
        <v>372028</v>
      </c>
      <c r="C142" s="9" t="s">
        <v>77</v>
      </c>
      <c r="D142" s="13">
        <v>41674</v>
      </c>
      <c r="E142" s="14">
        <v>264.5</v>
      </c>
      <c r="F142" s="14">
        <f t="shared" si="9"/>
        <v>25.99253144654088</v>
      </c>
      <c r="G142" s="15">
        <v>10.176</v>
      </c>
    </row>
    <row r="143" spans="1:8">
      <c r="A143" s="60" t="s">
        <v>60</v>
      </c>
      <c r="B143" s="9">
        <v>54174</v>
      </c>
      <c r="C143" s="9" t="s">
        <v>76</v>
      </c>
      <c r="D143" s="13">
        <v>41682</v>
      </c>
      <c r="E143" s="14">
        <v>3801.79</v>
      </c>
      <c r="F143" s="14">
        <f t="shared" si="9"/>
        <v>373.60357704402514</v>
      </c>
      <c r="G143" s="15">
        <v>10.176</v>
      </c>
      <c r="H143" s="7"/>
    </row>
    <row r="144" spans="1:8">
      <c r="A144" s="60" t="s">
        <v>60</v>
      </c>
      <c r="B144" s="9">
        <v>612682</v>
      </c>
      <c r="C144" s="9" t="s">
        <v>68</v>
      </c>
      <c r="D144" s="13">
        <v>41697</v>
      </c>
      <c r="E144" s="14">
        <v>48.6</v>
      </c>
      <c r="F144" s="14">
        <f t="shared" si="9"/>
        <v>4.7759433962264151</v>
      </c>
      <c r="G144" s="15">
        <v>10.176</v>
      </c>
      <c r="H144" s="7"/>
    </row>
    <row r="145" spans="1:7">
      <c r="A145" s="69" t="s">
        <v>100</v>
      </c>
      <c r="B145" s="69"/>
      <c r="C145" s="69"/>
      <c r="D145" s="69"/>
      <c r="E145" s="19">
        <f>SUM(E95:E144)</f>
        <v>41427.270000000004</v>
      </c>
      <c r="F145" s="19">
        <f>SUM(F95:F144)</f>
        <v>4047.5377733388377</v>
      </c>
      <c r="G145" s="20"/>
    </row>
    <row r="146" spans="1:7" ht="28" customHeight="1">
      <c r="A146" s="70" t="s">
        <v>107</v>
      </c>
      <c r="B146" s="70"/>
      <c r="C146" s="70"/>
      <c r="D146" s="70"/>
      <c r="E146" s="70"/>
      <c r="F146" s="70"/>
      <c r="G146" s="70"/>
    </row>
    <row r="147" spans="1:7">
      <c r="A147" s="60" t="s">
        <v>78</v>
      </c>
      <c r="B147" s="9">
        <v>3999</v>
      </c>
      <c r="C147" s="9" t="s">
        <v>57</v>
      </c>
      <c r="D147" s="13">
        <v>41392</v>
      </c>
      <c r="E147" s="14">
        <v>1500</v>
      </c>
      <c r="F147" s="14">
        <f>E147/G147</f>
        <v>145.95699133988518</v>
      </c>
      <c r="G147" s="15">
        <v>10.276999999999999</v>
      </c>
    </row>
    <row r="148" spans="1:7">
      <c r="A148" s="60" t="s">
        <v>79</v>
      </c>
      <c r="B148" s="9">
        <v>4002</v>
      </c>
      <c r="C148" s="9" t="s">
        <v>57</v>
      </c>
      <c r="D148" s="13">
        <v>41422</v>
      </c>
      <c r="E148" s="14">
        <v>1500</v>
      </c>
      <c r="F148" s="14">
        <f t="shared" ref="F148:F160" si="10">E148/G148</f>
        <v>148.47075126200139</v>
      </c>
      <c r="G148" s="15">
        <v>10.103</v>
      </c>
    </row>
    <row r="149" spans="1:7">
      <c r="A149" s="60" t="s">
        <v>80</v>
      </c>
      <c r="B149" s="9">
        <v>4005</v>
      </c>
      <c r="C149" s="9" t="s">
        <v>57</v>
      </c>
      <c r="D149" s="13">
        <v>41453</v>
      </c>
      <c r="E149" s="14">
        <v>1500</v>
      </c>
      <c r="F149" s="14">
        <f t="shared" si="10"/>
        <v>148.47075126200139</v>
      </c>
      <c r="G149" s="15">
        <v>10.103</v>
      </c>
    </row>
    <row r="150" spans="1:7">
      <c r="A150" s="60" t="s">
        <v>81</v>
      </c>
      <c r="B150" s="9">
        <v>4192</v>
      </c>
      <c r="C150" s="9" t="s">
        <v>57</v>
      </c>
      <c r="D150" s="13">
        <v>41469</v>
      </c>
      <c r="E150" s="14">
        <v>1500</v>
      </c>
      <c r="F150" s="14">
        <f t="shared" si="10"/>
        <v>148.00197335964481</v>
      </c>
      <c r="G150" s="15">
        <v>10.135</v>
      </c>
    </row>
    <row r="151" spans="1:7">
      <c r="A151" s="60" t="s">
        <v>82</v>
      </c>
      <c r="B151" s="9">
        <v>4168</v>
      </c>
      <c r="C151" s="9" t="s">
        <v>57</v>
      </c>
      <c r="D151" s="13">
        <v>41483</v>
      </c>
      <c r="E151" s="14">
        <v>1500</v>
      </c>
      <c r="F151" s="14">
        <f t="shared" si="10"/>
        <v>148.00197335964481</v>
      </c>
      <c r="G151" s="15">
        <v>10.135</v>
      </c>
    </row>
    <row r="152" spans="1:7">
      <c r="A152" s="60" t="s">
        <v>83</v>
      </c>
      <c r="B152" s="9">
        <v>4147</v>
      </c>
      <c r="C152" s="9" t="s">
        <v>57</v>
      </c>
      <c r="D152" s="13">
        <v>41514</v>
      </c>
      <c r="E152" s="14">
        <v>1500</v>
      </c>
      <c r="F152" s="14">
        <f t="shared" si="10"/>
        <v>147.05882352941177</v>
      </c>
      <c r="G152" s="15">
        <v>10.199999999999999</v>
      </c>
    </row>
    <row r="153" spans="1:7">
      <c r="A153" s="60" t="s">
        <v>84</v>
      </c>
      <c r="B153" s="9">
        <v>4191</v>
      </c>
      <c r="C153" s="9" t="s">
        <v>57</v>
      </c>
      <c r="D153" s="13">
        <v>41545</v>
      </c>
      <c r="E153" s="14">
        <v>1500</v>
      </c>
      <c r="F153" s="14">
        <f t="shared" si="10"/>
        <v>143.6643999616895</v>
      </c>
      <c r="G153" s="15">
        <v>10.441000000000001</v>
      </c>
    </row>
    <row r="154" spans="1:7">
      <c r="A154" s="60" t="s">
        <v>85</v>
      </c>
      <c r="B154" s="9">
        <v>4190</v>
      </c>
      <c r="C154" s="9" t="s">
        <v>57</v>
      </c>
      <c r="D154" s="13">
        <v>41575</v>
      </c>
      <c r="E154" s="14">
        <v>1500</v>
      </c>
      <c r="F154" s="14">
        <f t="shared" si="10"/>
        <v>143.48574708245647</v>
      </c>
      <c r="G154" s="15">
        <v>10.454000000000001</v>
      </c>
    </row>
    <row r="155" spans="1:7">
      <c r="A155" s="60" t="s">
        <v>86</v>
      </c>
      <c r="B155" s="9">
        <v>4123</v>
      </c>
      <c r="C155" s="9" t="s">
        <v>57</v>
      </c>
      <c r="D155" s="13">
        <v>41607</v>
      </c>
      <c r="E155" s="14">
        <v>1500</v>
      </c>
      <c r="F155" s="14">
        <f t="shared" si="10"/>
        <v>143.29384791746276</v>
      </c>
      <c r="G155" s="15">
        <v>10.468</v>
      </c>
    </row>
    <row r="156" spans="1:7">
      <c r="A156" s="60" t="s">
        <v>87</v>
      </c>
      <c r="B156" s="9">
        <v>4184</v>
      </c>
      <c r="C156" s="9" t="s">
        <v>57</v>
      </c>
      <c r="D156" s="13">
        <v>41638</v>
      </c>
      <c r="E156" s="14">
        <v>1500</v>
      </c>
      <c r="F156" s="14">
        <f t="shared" si="10"/>
        <v>143.29384791746276</v>
      </c>
      <c r="G156" s="15">
        <v>10.468</v>
      </c>
    </row>
    <row r="157" spans="1:7">
      <c r="A157" s="60" t="s">
        <v>88</v>
      </c>
      <c r="B157" s="9">
        <v>4144</v>
      </c>
      <c r="C157" s="9" t="s">
        <v>57</v>
      </c>
      <c r="D157" s="13">
        <v>41638</v>
      </c>
      <c r="E157" s="14">
        <v>1500</v>
      </c>
      <c r="F157" s="14">
        <f t="shared" si="10"/>
        <v>143.29384791746276</v>
      </c>
      <c r="G157" s="15">
        <v>10.468</v>
      </c>
    </row>
    <row r="158" spans="1:7">
      <c r="A158" s="60" t="s">
        <v>89</v>
      </c>
      <c r="B158" s="9">
        <v>4425</v>
      </c>
      <c r="C158" s="9" t="s">
        <v>90</v>
      </c>
      <c r="D158" s="13">
        <v>41670</v>
      </c>
      <c r="E158" s="14">
        <v>1500</v>
      </c>
      <c r="F158" s="14">
        <f t="shared" si="10"/>
        <v>145.81510644502768</v>
      </c>
      <c r="G158" s="15">
        <v>10.287000000000001</v>
      </c>
    </row>
    <row r="159" spans="1:7">
      <c r="A159" s="60" t="s">
        <v>91</v>
      </c>
      <c r="B159" s="9">
        <v>4415</v>
      </c>
      <c r="C159" s="9" t="s">
        <v>90</v>
      </c>
      <c r="D159" s="13">
        <v>41698</v>
      </c>
      <c r="E159" s="14">
        <v>1500</v>
      </c>
      <c r="F159" s="14">
        <f t="shared" si="10"/>
        <v>147.40566037735849</v>
      </c>
      <c r="G159" s="15">
        <v>10.176</v>
      </c>
    </row>
    <row r="160" spans="1:7">
      <c r="A160" s="60" t="s">
        <v>92</v>
      </c>
      <c r="B160" s="9">
        <v>4422</v>
      </c>
      <c r="C160" s="9" t="s">
        <v>90</v>
      </c>
      <c r="D160" s="13">
        <v>41729</v>
      </c>
      <c r="E160" s="14">
        <v>1500</v>
      </c>
      <c r="F160" s="14">
        <f t="shared" si="10"/>
        <v>147.40566037735849</v>
      </c>
      <c r="G160" s="15">
        <v>10.176</v>
      </c>
    </row>
    <row r="161" spans="1:7">
      <c r="A161" s="69" t="s">
        <v>105</v>
      </c>
      <c r="B161" s="69"/>
      <c r="C161" s="69"/>
      <c r="D161" s="69"/>
      <c r="E161" s="19">
        <f>SUM(E147:E160)</f>
        <v>21000</v>
      </c>
      <c r="F161" s="19">
        <f>SUM(F147:F160)</f>
        <v>2043.6193821088682</v>
      </c>
      <c r="G161" s="15"/>
    </row>
    <row r="162" spans="1:7" s="1" customFormat="1" ht="15">
      <c r="A162" s="34" t="s">
        <v>106</v>
      </c>
      <c r="B162" s="34"/>
      <c r="C162" s="34"/>
      <c r="D162" s="59"/>
      <c r="E162" s="10">
        <f>E161+E145+E93+E85+E62+E43+E21</f>
        <v>95301.680000000008</v>
      </c>
      <c r="F162" s="10">
        <f>F161+F145+F93+F85+F62+F43+F21</f>
        <v>9300.788286649984</v>
      </c>
      <c r="G162" s="11"/>
    </row>
    <row r="163" spans="1:7">
      <c r="A163" s="36"/>
      <c r="B163" s="36"/>
      <c r="C163" s="36"/>
      <c r="D163" s="52"/>
      <c r="E163" s="36"/>
      <c r="F163" s="36"/>
      <c r="G163" s="56"/>
    </row>
    <row r="164" spans="1:7">
      <c r="A164" s="36"/>
      <c r="B164" s="36"/>
      <c r="C164" s="36"/>
      <c r="D164" s="52"/>
      <c r="E164" s="36"/>
      <c r="F164" s="36"/>
      <c r="G164" s="56"/>
    </row>
    <row r="165" spans="1:7">
      <c r="A165" s="36"/>
      <c r="B165" s="36"/>
      <c r="C165" s="36"/>
      <c r="D165" s="52"/>
      <c r="E165" s="36"/>
      <c r="F165" s="36"/>
      <c r="G165" s="56"/>
    </row>
    <row r="166" spans="1:7">
      <c r="A166" s="36"/>
      <c r="B166" s="36"/>
      <c r="C166" s="36"/>
      <c r="D166" s="52"/>
      <c r="E166" s="36"/>
      <c r="F166" s="36"/>
      <c r="G166" s="56"/>
    </row>
    <row r="167" spans="1:7">
      <c r="A167" s="36"/>
      <c r="B167" s="36"/>
      <c r="C167" s="36"/>
      <c r="D167" s="52"/>
      <c r="E167" s="36"/>
      <c r="F167" s="36"/>
      <c r="G167" s="56"/>
    </row>
    <row r="168" spans="1:7">
      <c r="A168" s="36"/>
      <c r="B168" s="36"/>
      <c r="C168" s="36"/>
      <c r="D168" s="52"/>
      <c r="E168" s="36"/>
      <c r="F168" s="36"/>
      <c r="G168" s="56"/>
    </row>
    <row r="169" spans="1:7">
      <c r="A169" s="36"/>
      <c r="B169" s="36"/>
      <c r="C169" s="36"/>
      <c r="D169" s="52"/>
      <c r="E169" s="36"/>
      <c r="F169" s="36"/>
      <c r="G169" s="56"/>
    </row>
    <row r="170" spans="1:7">
      <c r="A170" s="36"/>
      <c r="B170" s="36"/>
      <c r="C170" s="36"/>
      <c r="D170" s="52"/>
      <c r="E170" s="36"/>
      <c r="F170" s="36"/>
      <c r="G170" s="56"/>
    </row>
    <row r="171" spans="1:7">
      <c r="A171" s="36"/>
      <c r="B171" s="36"/>
      <c r="C171" s="36"/>
      <c r="D171" s="52"/>
      <c r="E171" s="36"/>
      <c r="F171" s="36"/>
      <c r="G171" s="56"/>
    </row>
    <row r="172" spans="1:7">
      <c r="A172" s="36"/>
      <c r="B172" s="36"/>
      <c r="C172" s="36"/>
      <c r="D172" s="52"/>
      <c r="E172" s="36"/>
      <c r="F172" s="36"/>
      <c r="G172" s="56"/>
    </row>
    <row r="173" spans="1:7">
      <c r="A173" s="36"/>
      <c r="B173" s="36"/>
      <c r="C173" s="36"/>
      <c r="D173" s="52"/>
      <c r="E173" s="36"/>
      <c r="F173" s="36"/>
      <c r="G173" s="56"/>
    </row>
    <row r="174" spans="1:7">
      <c r="A174" s="36"/>
      <c r="B174" s="36"/>
      <c r="C174" s="36"/>
      <c r="D174" s="52"/>
      <c r="E174" s="36"/>
      <c r="F174" s="36"/>
      <c r="G174" s="56"/>
    </row>
    <row r="175" spans="1:7">
      <c r="A175" s="36"/>
      <c r="B175" s="36"/>
      <c r="C175" s="36"/>
      <c r="D175" s="52"/>
      <c r="E175" s="36"/>
      <c r="F175" s="36"/>
      <c r="G175" s="56"/>
    </row>
    <row r="176" spans="1:7">
      <c r="A176" s="8"/>
      <c r="B176" s="8"/>
      <c r="C176" s="8"/>
      <c r="D176" s="53"/>
      <c r="E176" s="8"/>
      <c r="F176" s="8"/>
      <c r="G176" s="57"/>
    </row>
    <row r="177" spans="1:7">
      <c r="A177" s="8"/>
      <c r="B177" s="8"/>
      <c r="C177" s="8"/>
      <c r="D177" s="53"/>
      <c r="E177" s="8"/>
      <c r="F177" s="8"/>
      <c r="G177" s="57"/>
    </row>
    <row r="178" spans="1:7">
      <c r="A178" s="8"/>
      <c r="B178" s="8"/>
      <c r="C178" s="8"/>
      <c r="D178" s="53"/>
      <c r="E178" s="8"/>
      <c r="F178" s="8"/>
      <c r="G178" s="57"/>
    </row>
    <row r="179" spans="1:7">
      <c r="A179" s="8"/>
      <c r="B179" s="8"/>
      <c r="C179" s="8"/>
      <c r="D179" s="53"/>
      <c r="E179" s="8"/>
      <c r="F179" s="8"/>
      <c r="G179" s="57"/>
    </row>
    <row r="180" spans="1:7">
      <c r="A180" s="8"/>
      <c r="B180" s="8"/>
      <c r="C180" s="8"/>
      <c r="D180" s="53"/>
      <c r="E180" s="8"/>
      <c r="F180" s="8"/>
      <c r="G180" s="57"/>
    </row>
    <row r="181" spans="1:7">
      <c r="A181" s="8"/>
      <c r="B181" s="8"/>
      <c r="C181" s="8"/>
      <c r="D181" s="53"/>
      <c r="E181" s="8"/>
      <c r="F181" s="8"/>
      <c r="G181" s="57"/>
    </row>
    <row r="182" spans="1:7">
      <c r="A182" s="8"/>
      <c r="B182" s="8"/>
      <c r="C182" s="8"/>
      <c r="D182" s="53"/>
      <c r="E182" s="8"/>
      <c r="F182" s="8"/>
      <c r="G182" s="57"/>
    </row>
    <row r="183" spans="1:7">
      <c r="A183" s="8"/>
      <c r="B183" s="8"/>
      <c r="C183" s="8"/>
      <c r="D183" s="53"/>
      <c r="E183" s="8"/>
      <c r="F183" s="8"/>
      <c r="G183" s="57"/>
    </row>
    <row r="184" spans="1:7">
      <c r="A184" s="8"/>
      <c r="B184" s="8"/>
      <c r="C184" s="8"/>
      <c r="D184" s="53"/>
      <c r="E184" s="8"/>
      <c r="F184" s="8"/>
      <c r="G184" s="57"/>
    </row>
  </sheetData>
  <mergeCells count="13">
    <mergeCell ref="H89:H90"/>
    <mergeCell ref="A21:B21"/>
    <mergeCell ref="A3:G4"/>
    <mergeCell ref="A22:G23"/>
    <mergeCell ref="A43:D43"/>
    <mergeCell ref="A44:G45"/>
    <mergeCell ref="A145:D145"/>
    <mergeCell ref="A146:G146"/>
    <mergeCell ref="A161:D161"/>
    <mergeCell ref="A63:G64"/>
    <mergeCell ref="A94:G94"/>
    <mergeCell ref="A85:D85"/>
    <mergeCell ref="A86:G87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HORA DE AYUDAR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</dc:creator>
  <cp:lastModifiedBy>Inés Zumárraga</cp:lastModifiedBy>
  <cp:lastPrinted>2014-05-30T09:26:35Z</cp:lastPrinted>
  <dcterms:created xsi:type="dcterms:W3CDTF">2014-05-27T02:06:27Z</dcterms:created>
  <dcterms:modified xsi:type="dcterms:W3CDTF">2014-06-03T12:00:15Z</dcterms:modified>
</cp:coreProperties>
</file>