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945" firstSheet="1" activeTab="3"/>
  </bookViews>
  <sheets>
    <sheet name="Cuadro 1 Transferencias" sheetId="1" r:id="rId1"/>
    <sheet name="Ejecución Hora de Ayudar" sheetId="2" r:id="rId2"/>
    <sheet name="Ejecución total proyecto" sheetId="3" r:id="rId3"/>
    <sheet name="Relacion factura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a">'[1]CODIGOS'!$E$3:$E$20</definedName>
    <definedName name="ACCIONES">'[2]CODIGOS'!$E$3:$E$20</definedName>
    <definedName name="ACTIVIDAD">'[3]COD'!$G:$G</definedName>
    <definedName name="_xlnm.Print_Area" localSheetId="0">'Cuadro 1 Transferencias'!$A$1:$F$48</definedName>
    <definedName name="_xlnm.Print_Area" localSheetId="1">'Ejecución Hora de Ayudar'!$A$1:$E$29</definedName>
    <definedName name="_xlnm.Print_Area" localSheetId="2">'Ejecución total proyecto'!$A$1:$F$35</definedName>
    <definedName name="codigo">'[4]CODIGOS'!$A$3:$A$449</definedName>
    <definedName name="CODIGO_BANCO">'[2]CODIGOS'!$A$3:$A$449</definedName>
    <definedName name="CODIGO_FACTURACION">'[2]CODIGOS'!$B$3:$B$2252</definedName>
    <definedName name="ETAPAS">'[5]CODIGOS'!#REF!</definedName>
    <definedName name="INFORME">'[2]CODIGOS'!$F$3:$F$5</definedName>
    <definedName name="ITEM">'[3]COD'!$A:$A</definedName>
    <definedName name="PARTIDA">'[3]COD'!$D:$D</definedName>
    <definedName name="RUBRO">'[3]COD'!$I:$I</definedName>
    <definedName name="RUBROS">'[2]CODIGOS'!$C$3:$C$6</definedName>
    <definedName name="SUBRUBROS">'[2]CODIGOS'!$D$3:$D$37</definedName>
    <definedName name="_xlnm.Print_Titles" localSheetId="3">'Relacion facturas'!$10:$10</definedName>
  </definedNames>
  <calcPr fullCalcOnLoad="1"/>
</workbook>
</file>

<file path=xl/sharedStrings.xml><?xml version="1.0" encoding="utf-8"?>
<sst xmlns="http://schemas.openxmlformats.org/spreadsheetml/2006/main" count="180" uniqueCount="139">
  <si>
    <t>TOTAL</t>
  </si>
  <si>
    <t>Fecha</t>
  </si>
  <si>
    <t>Euros enviados</t>
  </si>
  <si>
    <t>Divisa intermedia (dólar)</t>
  </si>
  <si>
    <t>Divisa local</t>
  </si>
  <si>
    <t>Tipo de cambio obtenido  euro/dólar</t>
  </si>
  <si>
    <t>Tipo de cambio obtenido euro/divisa local</t>
  </si>
  <si>
    <t xml:space="preserve">El tipo de cambio a aplicar se establece en el momento de la trasferencia de fondos. </t>
  </si>
  <si>
    <t xml:space="preserve">Adjuntar los documentos bancarios que acrediten las operaciones de cambio efectuadas.  </t>
  </si>
  <si>
    <t>JUSTIFICACIÓ ECONÒMICA</t>
  </si>
  <si>
    <t xml:space="preserve">Organización: </t>
  </si>
  <si>
    <t xml:space="preserve">Cooperacció </t>
  </si>
  <si>
    <t>Coparte:</t>
  </si>
  <si>
    <t>Proyecto</t>
  </si>
  <si>
    <t>Periodo del informe</t>
  </si>
  <si>
    <t xml:space="preserve">b) Importe justificado en este informe </t>
  </si>
  <si>
    <t>Importe recibido</t>
  </si>
  <si>
    <t>Moneda</t>
  </si>
  <si>
    <t>Observaciones</t>
  </si>
  <si>
    <t>Costos directos</t>
  </si>
  <si>
    <t>Nº FACTURA O TIQUET</t>
  </si>
  <si>
    <t>FECHA FACTURA</t>
  </si>
  <si>
    <t>Costes Indirectos</t>
  </si>
  <si>
    <t>Importe justificado en este informe</t>
  </si>
  <si>
    <r>
      <t xml:space="preserve">Importe justificado acumulado </t>
    </r>
    <r>
      <rPr>
        <sz val="10"/>
        <color indexed="8"/>
        <rFont val="Arial"/>
        <family val="2"/>
      </rPr>
      <t>(1)</t>
    </r>
  </si>
  <si>
    <r>
      <t xml:space="preserve">Importe pendiente de justificar </t>
    </r>
    <r>
      <rPr>
        <sz val="10"/>
        <color indexed="8"/>
        <rFont val="Arial"/>
        <family val="2"/>
      </rPr>
      <t>(2)</t>
    </r>
  </si>
  <si>
    <t>Costes directos</t>
  </si>
  <si>
    <t>Subtotal costes directos</t>
  </si>
  <si>
    <t>Costes indirectos</t>
  </si>
  <si>
    <t>Subtotal costes indirectos</t>
  </si>
  <si>
    <t>Nº de ORDEN</t>
  </si>
  <si>
    <t>CONCEPTO</t>
  </si>
  <si>
    <t>NOMBRE  PROVEEDOR/ PERCEPTOR</t>
  </si>
  <si>
    <t>Divisa intermedia enviada (USD)</t>
  </si>
  <si>
    <t>Divisa Intermedia recibida (USD)</t>
  </si>
  <si>
    <t>DIFERENCIAL EN EUROS</t>
  </si>
  <si>
    <t>TOTALES</t>
  </si>
  <si>
    <t xml:space="preserve">IMPORTE TOTAL FACTURA </t>
  </si>
  <si>
    <t>Cuadro 1. Resumen General</t>
  </si>
  <si>
    <t>Cuadro 2 - Relación de aportaciones recibidas</t>
  </si>
  <si>
    <t>Cuadro 4 - Tipos de cambio aplicado - (operaciones de cambio realizados)</t>
  </si>
  <si>
    <t>0. Identificación</t>
  </si>
  <si>
    <t>I. Terrenos</t>
  </si>
  <si>
    <t>II. Construcción</t>
  </si>
  <si>
    <t>1.3 Equipos y Suministros</t>
  </si>
  <si>
    <t>1.7 Funcionamiento</t>
  </si>
  <si>
    <t>chq 12612</t>
  </si>
  <si>
    <t>chq 12653, vale# 25484</t>
  </si>
  <si>
    <t>chq 12591</t>
  </si>
  <si>
    <t>chq 12637</t>
  </si>
  <si>
    <t>chq 12572</t>
  </si>
  <si>
    <t>chq 12577, vale# 25396</t>
  </si>
  <si>
    <t>chq 12577, vale# 25403</t>
  </si>
  <si>
    <t>chq 12574</t>
  </si>
  <si>
    <t>chq 12600</t>
  </si>
  <si>
    <t>chq 12601</t>
  </si>
  <si>
    <t>1.1 Terrenos</t>
  </si>
  <si>
    <t>1.2 Construcciones y rehabilitaciones</t>
  </si>
  <si>
    <t>1.3 Equipos y suministros</t>
  </si>
  <si>
    <t>1.8 Imprevistos</t>
  </si>
  <si>
    <t>1.9 Sensibilización</t>
  </si>
  <si>
    <t>chq 12540</t>
  </si>
  <si>
    <t>chq 12669</t>
  </si>
  <si>
    <t>Cuadro 5 - Diferencial cambiario</t>
  </si>
  <si>
    <t>EUROS</t>
  </si>
  <si>
    <t>COOPERACCIÓ</t>
  </si>
  <si>
    <t>a) Importe total aprobado por Hora de Ayudar</t>
  </si>
  <si>
    <t>Euros</t>
  </si>
  <si>
    <t xml:space="preserve">Presupuesto aprobado </t>
  </si>
  <si>
    <t>1.4 Personal asalariado</t>
  </si>
  <si>
    <t xml:space="preserve">Presupuesto Total </t>
  </si>
  <si>
    <t>HORA DE AYUDAR</t>
  </si>
  <si>
    <t>OTROS DONANTES</t>
  </si>
  <si>
    <t>TOTAL PRESUPUESTO</t>
  </si>
  <si>
    <t>1.8 Funcionamiento</t>
  </si>
  <si>
    <t>1.9 Imprevistos</t>
  </si>
  <si>
    <t>1.6 Desplazamientos i dietas actividades terreno</t>
  </si>
  <si>
    <t>1.10 Sensibilización (videos, web..)</t>
  </si>
  <si>
    <t>1.7 Viajes seguimiento projecto</t>
  </si>
  <si>
    <t>1.5 Servicios profesionales externos terreno</t>
  </si>
  <si>
    <t>1.11 Servicios profesionales externos (evaluación)</t>
  </si>
  <si>
    <t>Certificado</t>
  </si>
  <si>
    <t>Factura</t>
  </si>
  <si>
    <t>LUFTHANSA</t>
  </si>
  <si>
    <t>CAIXABANK</t>
  </si>
  <si>
    <t>Comisión bancaria transferencia fondos a la socia local</t>
  </si>
  <si>
    <t>CERTIFICADO</t>
  </si>
  <si>
    <t>Costes administrativos indirectos Cooperacció Barcelona</t>
  </si>
  <si>
    <t>FACTURA</t>
  </si>
  <si>
    <t>M. LARRIPA</t>
  </si>
  <si>
    <t>Servicios profesionals informaticos (Web capatación recursos)</t>
  </si>
  <si>
    <t>1.4 Personal asalariado terreno</t>
  </si>
  <si>
    <t>Coordinator's salary 1</t>
  </si>
  <si>
    <t>Coordinator's salary 2</t>
  </si>
  <si>
    <t>Action Council Vellarada Empowerment Training</t>
  </si>
  <si>
    <t>Tailoring teacher's salary</t>
  </si>
  <si>
    <t>Tailor assistant's salary</t>
  </si>
  <si>
    <t>Field assistant (Sara - Candle)</t>
  </si>
  <si>
    <t>Papadum teacher's salary</t>
  </si>
  <si>
    <t>Unit Cost (Rps)</t>
  </si>
  <si>
    <t>Of Units</t>
  </si>
  <si>
    <t>Chairs</t>
  </si>
  <si>
    <t>Desks</t>
  </si>
  <si>
    <t>Benchs</t>
  </si>
  <si>
    <t>Amirah</t>
  </si>
  <si>
    <t>Furniture's Transport</t>
  </si>
  <si>
    <t>Weight machine</t>
  </si>
  <si>
    <t>Notebooks and pens</t>
  </si>
  <si>
    <t>Sewing machines</t>
  </si>
  <si>
    <t>Papadum making machine</t>
  </si>
  <si>
    <t>Local's rent</t>
  </si>
  <si>
    <t>Electricity</t>
  </si>
  <si>
    <t>House's arrengement (peinture, labour man, etc.)</t>
  </si>
  <si>
    <t>Renting's deposit</t>
  </si>
  <si>
    <t>Manager's transport</t>
  </si>
  <si>
    <t>Dietas viaje seguimeinto India, Consultoria Tècnica Responsable projecto</t>
  </si>
  <si>
    <t>Visados viaje seguimiento India,Consultoria Tècnica Responsable projecto</t>
  </si>
  <si>
    <t xml:space="preserve">Vuelos viaje seguimiento India,Consultoria Tècnica Responsable projecto </t>
  </si>
  <si>
    <t>Rent a car /Rickshaw October Follow up, Consultoria tècnica</t>
  </si>
  <si>
    <t>Rent a car/Rickshaw May-June Follow up, Consultoria tècnica</t>
  </si>
  <si>
    <t>Food x training days(3) Empowerment Trainning</t>
  </si>
  <si>
    <t>Transport trainers Empowerment Trainning</t>
  </si>
  <si>
    <t xml:space="preserve">Importe justificado acumulado </t>
  </si>
  <si>
    <t xml:space="preserve">Importe pendiente de justificar </t>
  </si>
  <si>
    <t>Per diem Octover-November Follow up, Consultoria tècnica</t>
  </si>
  <si>
    <t>Denominación de la divisa local: Rupias (Rps)</t>
  </si>
  <si>
    <t>Del 1 de mayo del 2017 al 31 de octubre del 2017</t>
  </si>
  <si>
    <t>Cuadro 3- Transferencia de fondos a la socia local</t>
  </si>
  <si>
    <t>BGM Social Service</t>
  </si>
  <si>
    <t>Widows Rights Kerala, India</t>
  </si>
  <si>
    <r>
      <t>Relación de facturas</t>
    </r>
    <r>
      <rPr>
        <sz val="22"/>
        <color indexed="8"/>
        <rFont val="Arial Narrow"/>
        <family val="2"/>
      </rPr>
      <t xml:space="preserve"> </t>
    </r>
  </si>
  <si>
    <t xml:space="preserve"> Presupuesto  y ejecución proyecto</t>
  </si>
  <si>
    <t>Presupuesto ejecutado a Hora de Ayudar.</t>
  </si>
  <si>
    <t>c) Importe recibido otros donantes</t>
  </si>
  <si>
    <t xml:space="preserve">d) Importe justificado en informes anteriores   </t>
  </si>
  <si>
    <t>e) Importe total justificado (b+c)</t>
  </si>
  <si>
    <t>f) Importe pendiente de justificación (a–d)</t>
  </si>
  <si>
    <t>Vuelos internos India  seguimiento, Consultoria Tècnica Responsable projecto</t>
  </si>
  <si>
    <t>Tipo de cambio (Rps/€)  1€=71rps 1$=1,13309</t>
  </si>
</sst>
</file>

<file path=xl/styles.xml><?xml version="1.0" encoding="utf-8"?>
<styleSheet xmlns="http://schemas.openxmlformats.org/spreadsheetml/2006/main">
  <numFmts count="5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_-* #,##0.00_-;\-* #,##0.00_-;_-* &quot;-&quot;??_-;_-@_-"/>
    <numFmt numFmtId="174" formatCode="&quot;$&quot;#,##0_);[Red]\(&quot;$&quot;#,##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;@"/>
    <numFmt numFmtId="181" formatCode="#,##0.00\ &quot;€&quot;;[Red]#,##0.00\ &quot;€&quot;"/>
    <numFmt numFmtId="182" formatCode="#,##0.00\ &quot;€&quot;"/>
    <numFmt numFmtId="183" formatCode="0.0000"/>
    <numFmt numFmtId="184" formatCode="#,##0.000"/>
    <numFmt numFmtId="185" formatCode="[$-409]dd\-mmm\-yy;@"/>
    <numFmt numFmtId="186" formatCode="[$-409]d\-mmm\-yy;@"/>
    <numFmt numFmtId="187" formatCode="_([$€-2]\ * #,##0.00_);_([$€-2]\ * \(#,##0.00\);_([$€-2]\ * &quot;-&quot;??_);_(@_)"/>
    <numFmt numFmtId="188" formatCode="&quot;¢&quot;#,##0_);\(&quot;¢&quot;#,##0\)"/>
    <numFmt numFmtId="189" formatCode="_([$€-2]* #,##0.00_);_([$€-2]* \(#,##0.00\);_([$€-2]* &quot;-&quot;??_)"/>
    <numFmt numFmtId="190" formatCode="0.0"/>
    <numFmt numFmtId="191" formatCode="_-* #,##0.00\ _p_t_a_-;\-* #,##0.00\ _p_t_a_-;_-* &quot;-&quot;??\ _p_t_a_-;_-@_-"/>
    <numFmt numFmtId="192" formatCode="_(&quot;¢&quot;* #,##0_);_(&quot;¢&quot;* \(#,##0\);_(&quot;¢&quot;* &quot;-&quot;_);_(@_)"/>
    <numFmt numFmtId="193" formatCode="[$€-2]\ #,##0.00_);[Red]\([$€-2]\ #,##0.00\)"/>
    <numFmt numFmtId="194" formatCode="0.0000%"/>
    <numFmt numFmtId="195" formatCode="0000"/>
    <numFmt numFmtId="196" formatCode="000"/>
    <numFmt numFmtId="197" formatCode="_([$€-2]* #,##0_);_([$€-2]* \(#,##0\);_([$€-2]* &quot;-&quot;_);_(@_)"/>
    <numFmt numFmtId="198" formatCode="_([$£-809]* #,##0_);_([$£-809]* \(#,##0\);_([$£-809]* &quot;-&quot;_);_(@_)"/>
    <numFmt numFmtId="199" formatCode="0.0%"/>
    <numFmt numFmtId="200" formatCode="_ * #,##0.00_ ;_ * \-#,##0.00_ ;_ * &quot;-&quot;??_ ;_ @_ "/>
    <numFmt numFmtId="201" formatCode="_([$€]* #,##0.00_);_([$€]* \(#,##0.00\);_([$€]* &quot;-&quot;??_);_(@_)"/>
    <numFmt numFmtId="202" formatCode="_-* #,##0.00\ [$€-40A]_-;\-* #,##0.00\ [$€-40A]_-;_-* &quot;-&quot;??\ [$€-40A]_-;_-@_-"/>
    <numFmt numFmtId="203" formatCode="_(* #,##0.00_);_(* \(#,##0.00\);_(* \-??_);_(@_)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[$$-440A]#,##0.00"/>
    <numFmt numFmtId="207" formatCode="mmm\-yyyy"/>
    <numFmt numFmtId="208" formatCode="_ [$₹-439]* #,##0.00_ ;_ [$₹-439]* \-#,##0.00_ ;_ [$₹-439]* &quot;-&quot;??_ ;_ @_ "/>
    <numFmt numFmtId="209" formatCode="_ [$₹-439]\ * #,##0.00_ ;_ [$₹-439]\ * \-#,##0.00_ ;_ [$₹-439]\ * &quot;-&quot;??_ ;_ @_ "/>
    <numFmt numFmtId="210" formatCode="[$$-540A]#,##0.00"/>
    <numFmt numFmtId="211" formatCode="[$₹-439]#,##0.00"/>
    <numFmt numFmtId="212" formatCode="#,##0.0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sz val="12"/>
      <name val="Tahoma"/>
      <family val="2"/>
    </font>
    <font>
      <sz val="10"/>
      <name val="Geneva"/>
      <family val="0"/>
    </font>
    <font>
      <sz val="12"/>
      <name val="Century Gothic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i/>
      <sz val="8"/>
      <color indexed="30"/>
      <name val="Arial"/>
      <family val="2"/>
    </font>
    <font>
      <sz val="22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8"/>
      <name val="Arial"/>
      <family val="2"/>
    </font>
    <font>
      <b/>
      <sz val="18"/>
      <color indexed="56"/>
      <name val="Calibri Light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36"/>
      <name val="Arial Narrow"/>
      <family val="2"/>
    </font>
    <font>
      <sz val="10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2"/>
      <color indexed="36"/>
      <name val="Calibri"/>
      <family val="2"/>
    </font>
    <font>
      <b/>
      <sz val="12"/>
      <name val="Calibri"/>
      <family val="0"/>
    </font>
    <font>
      <sz val="12"/>
      <color indexed="15"/>
      <name val="Calibri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56"/>
      <name val="Arial Narrow"/>
      <family val="2"/>
    </font>
    <font>
      <b/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7030A0"/>
      <name val="Arial Narrow"/>
      <family val="2"/>
    </font>
    <font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7030A0"/>
      <name val="Calibri"/>
      <family val="2"/>
    </font>
    <font>
      <sz val="12"/>
      <color rgb="FF0070C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1F497D"/>
      <name val="Arial Narrow"/>
      <family val="2"/>
    </font>
    <font>
      <b/>
      <sz val="22"/>
      <color theme="1"/>
      <name val="Arial Narrow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>
      <alignment horizontal="center" vertical="center" wrapText="1"/>
      <protection/>
    </xf>
    <xf numFmtId="0" fontId="35" fillId="0" borderId="2" applyFill="0" applyBorder="0">
      <alignment horizontal="left" vertical="center"/>
      <protection/>
    </xf>
    <xf numFmtId="0" fontId="3" fillId="2" borderId="3" applyFont="0" applyFill="0" applyBorder="0" applyProtection="0">
      <alignment horizontal="left" wrapText="1"/>
    </xf>
    <xf numFmtId="195" fontId="36" fillId="0" borderId="2" applyFill="0" applyBorder="0">
      <alignment horizontal="center" vertical="center"/>
      <protection/>
    </xf>
    <xf numFmtId="196" fontId="36" fillId="0" borderId="0" applyFill="0" applyBorder="0">
      <alignment horizontal="center" vertical="center"/>
      <protection/>
    </xf>
    <xf numFmtId="196" fontId="36" fillId="0" borderId="2" applyFill="0" applyBorder="0">
      <alignment horizontal="center" vertical="center"/>
      <protection/>
    </xf>
    <xf numFmtId="0" fontId="36" fillId="0" borderId="2" applyFill="0" applyBorder="0">
      <alignment horizontal="center" vertical="center"/>
      <protection/>
    </xf>
    <xf numFmtId="197" fontId="3" fillId="2" borderId="3" applyFont="0" applyFill="0" applyBorder="0">
      <alignment/>
      <protection/>
    </xf>
    <xf numFmtId="198" fontId="3" fillId="2" borderId="3" applyFont="0" applyFill="0" applyBorder="0">
      <alignment/>
      <protection/>
    </xf>
    <xf numFmtId="176" fontId="3" fillId="2" borderId="3" applyFont="0" applyFill="0" applyBorder="0">
      <alignment/>
      <protection/>
    </xf>
    <xf numFmtId="3" fontId="3" fillId="0" borderId="0" applyFont="0" applyFill="0" applyBorder="0">
      <alignment horizontal="right"/>
      <protection/>
    </xf>
    <xf numFmtId="3" fontId="3" fillId="0" borderId="0" applyFont="0" applyFill="0" applyBorder="0">
      <alignment horizontal="right"/>
      <protection/>
    </xf>
    <xf numFmtId="3" fontId="3" fillId="0" borderId="0" applyFont="0" applyFill="0" applyBorder="0">
      <alignment horizontal="right"/>
      <protection/>
    </xf>
    <xf numFmtId="199" fontId="3" fillId="2" borderId="3" applyFont="0" applyFill="0" applyBorder="0">
      <alignment horizontal="right"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71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1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1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71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71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71" fillId="3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8" borderId="0" applyNumberFormat="0" applyBorder="0" applyAlignment="0" applyProtection="0"/>
    <xf numFmtId="0" fontId="3" fillId="0" borderId="2" applyNumberFormat="0" applyAlignment="0" applyProtection="0"/>
    <xf numFmtId="0" fontId="6" fillId="5" borderId="3" applyNumberFormat="0" applyAlignment="0" applyProtection="0"/>
    <xf numFmtId="0" fontId="6" fillId="0" borderId="2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6" fillId="0" borderId="5" applyNumberFormat="0" applyAlignment="0" applyProtection="0"/>
    <xf numFmtId="0" fontId="6" fillId="0" borderId="5" applyNumberFormat="0" applyAlignment="0" applyProtection="0"/>
    <xf numFmtId="0" fontId="6" fillId="0" borderId="5" applyNumberFormat="0" applyAlignment="0" applyProtection="0"/>
    <xf numFmtId="0" fontId="31" fillId="0" borderId="0" applyNumberFormat="0" applyAlignment="0" applyProtection="0"/>
    <xf numFmtId="0" fontId="32" fillId="0" borderId="0" applyNumberFormat="0" applyAlignment="0" applyProtection="0"/>
    <xf numFmtId="0" fontId="5" fillId="0" borderId="0" applyNumberFormat="0" applyAlignment="0" applyProtection="0"/>
    <xf numFmtId="0" fontId="33" fillId="0" borderId="0" applyNumberFormat="0" applyAlignment="0" applyProtection="0"/>
    <xf numFmtId="0" fontId="6" fillId="0" borderId="4" applyNumberFormat="0" applyAlignment="0" applyProtection="0"/>
    <xf numFmtId="0" fontId="6" fillId="0" borderId="4" applyNumberFormat="0" applyAlignment="0" applyProtection="0"/>
    <xf numFmtId="0" fontId="14" fillId="4" borderId="0" applyNumberFormat="0" applyBorder="0" applyAlignment="0" applyProtection="0"/>
    <xf numFmtId="0" fontId="16" fillId="2" borderId="6" applyNumberFormat="0" applyAlignment="0" applyProtection="0"/>
    <xf numFmtId="0" fontId="16" fillId="2" borderId="6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2" fillId="39" borderId="0" applyNumberFormat="0" applyBorder="0" applyAlignment="0" applyProtection="0"/>
    <xf numFmtId="0" fontId="16" fillId="2" borderId="6" applyNumberFormat="0" applyAlignment="0" applyProtection="0"/>
    <xf numFmtId="0" fontId="16" fillId="2" borderId="6" applyNumberFormat="0" applyAlignment="0" applyProtection="0"/>
    <xf numFmtId="0" fontId="73" fillId="40" borderId="7" applyNumberFormat="0" applyAlignment="0" applyProtection="0"/>
    <xf numFmtId="0" fontId="16" fillId="2" borderId="6" applyNumberFormat="0" applyAlignment="0" applyProtection="0"/>
    <xf numFmtId="0" fontId="16" fillId="2" borderId="6" applyNumberFormat="0" applyAlignment="0" applyProtection="0"/>
    <xf numFmtId="0" fontId="16" fillId="2" borderId="6" applyNumberFormat="0" applyAlignment="0" applyProtection="0"/>
    <xf numFmtId="0" fontId="16" fillId="2" borderId="6" applyNumberFormat="0" applyAlignment="0" applyProtection="0"/>
    <xf numFmtId="0" fontId="74" fillId="41" borderId="8" applyNumberFormat="0" applyAlignment="0" applyProtection="0"/>
    <xf numFmtId="0" fontId="17" fillId="42" borderId="9" applyNumberFormat="0" applyAlignment="0" applyProtection="0"/>
    <xf numFmtId="0" fontId="17" fillId="42" borderId="9" applyNumberFormat="0" applyAlignment="0" applyProtection="0"/>
    <xf numFmtId="0" fontId="75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7" fillId="42" borderId="9" applyNumberFormat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7" fillId="42" borderId="9" applyNumberFormat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71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3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7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7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71" fillId="58" borderId="0" applyNumberFormat="0" applyBorder="0" applyAlignment="0" applyProtection="0"/>
    <xf numFmtId="0" fontId="1" fillId="50" borderId="0" applyNumberFormat="0" applyBorder="0" applyAlignment="0" applyProtection="0"/>
    <xf numFmtId="0" fontId="1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77" fillId="60" borderId="7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17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>
      <alignment/>
      <protection/>
    </xf>
    <xf numFmtId="0" fontId="22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11" applyNumberFormat="0" applyFill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62" borderId="0" applyNumberFormat="0" applyBorder="0" applyAlignment="0" applyProtection="0"/>
    <xf numFmtId="0" fontId="81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37" fillId="0" borderId="15" applyNumberFormat="0" applyAlignment="0">
      <protection/>
    </xf>
    <xf numFmtId="0" fontId="38" fillId="0" borderId="15" applyNumberFormat="0" applyAlignment="0">
      <protection/>
    </xf>
    <xf numFmtId="0" fontId="39" fillId="0" borderId="15" applyNumberFormat="0" applyAlignment="0">
      <protection/>
    </xf>
    <xf numFmtId="0" fontId="40" fillId="0" borderId="15" applyNumberFormat="0" applyAlignment="0">
      <protection/>
    </xf>
    <xf numFmtId="0" fontId="41" fillId="0" borderId="15" applyNumberFormat="0" applyAlignment="0">
      <protection/>
    </xf>
    <xf numFmtId="0" fontId="42" fillId="0" borderId="15" applyNumberFormat="0" applyAlignment="0">
      <protection/>
    </xf>
    <xf numFmtId="0" fontId="42" fillId="0" borderId="15" applyNumberFormat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64" borderId="16" applyNumberFormat="0" applyFont="0" applyAlignment="0" applyProtection="0"/>
    <xf numFmtId="0" fontId="3" fillId="65" borderId="17" applyNumberFormat="0" applyFont="0" applyAlignment="0" applyProtection="0"/>
    <xf numFmtId="0" fontId="0" fillId="64" borderId="16" applyNumberFormat="0" applyFont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0" fillId="64" borderId="16" applyNumberFormat="0" applyFont="0" applyAlignment="0" applyProtection="0"/>
    <xf numFmtId="0" fontId="1" fillId="65" borderId="17" applyNumberFormat="0" applyFont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" fillId="65" borderId="17" applyNumberFormat="0" applyFont="0" applyAlignment="0" applyProtection="0"/>
    <xf numFmtId="0" fontId="3" fillId="65" borderId="17" applyNumberFormat="0" applyFont="0" applyAlignment="0" applyProtection="0"/>
    <xf numFmtId="0" fontId="44" fillId="65" borderId="17" applyNumberFormat="0" applyFont="0" applyAlignment="0" applyProtection="0"/>
    <xf numFmtId="0" fontId="44" fillId="65" borderId="17" applyNumberFormat="0" applyFont="0" applyAlignment="0" applyProtection="0"/>
    <xf numFmtId="0" fontId="14" fillId="4" borderId="0" applyNumberFormat="0" applyBorder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45" fillId="0" borderId="19">
      <alignment/>
      <protection/>
    </xf>
    <xf numFmtId="0" fontId="84" fillId="40" borderId="20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6" borderId="0">
      <alignment/>
      <protection/>
    </xf>
    <xf numFmtId="0" fontId="8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9" fillId="0" borderId="2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76" fillId="0" borderId="2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90" fillId="0" borderId="25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6" fillId="2" borderId="18" applyNumberFormat="0" applyAlignment="0" applyProtection="0"/>
    <xf numFmtId="0" fontId="22" fillId="0" borderId="0" applyNumberFormat="0" applyFill="0" applyBorder="0" applyAlignment="0" applyProtection="0"/>
    <xf numFmtId="203" fontId="3" fillId="0" borderId="0" applyFill="0" applyBorder="0" applyAlignment="0" applyProtection="0"/>
    <xf numFmtId="0" fontId="27" fillId="0" borderId="0" applyNumberForma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4" fillId="0" borderId="0" xfId="350" applyFont="1">
      <alignment/>
      <protection/>
    </xf>
    <xf numFmtId="0" fontId="5" fillId="0" borderId="0" xfId="350" applyFont="1" applyFill="1">
      <alignment/>
      <protection/>
    </xf>
    <xf numFmtId="0" fontId="5" fillId="0" borderId="0" xfId="350" applyFont="1">
      <alignment/>
      <protection/>
    </xf>
    <xf numFmtId="0" fontId="6" fillId="0" borderId="0" xfId="350" applyFont="1" applyFill="1" applyAlignment="1">
      <alignment vertical="top" wrapText="1"/>
      <protection/>
    </xf>
    <xf numFmtId="0" fontId="6" fillId="0" borderId="0" xfId="350" applyFont="1" applyFill="1" applyAlignment="1">
      <alignment vertical="top"/>
      <protection/>
    </xf>
    <xf numFmtId="0" fontId="3" fillId="0" borderId="0" xfId="350">
      <alignment/>
      <protection/>
    </xf>
    <xf numFmtId="0" fontId="6" fillId="0" borderId="0" xfId="350" applyFont="1" applyFill="1" applyAlignment="1">
      <alignment horizontal="left" vertical="top" wrapText="1"/>
      <protection/>
    </xf>
    <xf numFmtId="0" fontId="8" fillId="0" borderId="0" xfId="350" applyFont="1" applyFill="1" applyAlignment="1">
      <alignment horizontal="left" vertical="top" wrapText="1"/>
      <protection/>
    </xf>
    <xf numFmtId="0" fontId="3" fillId="0" borderId="0" xfId="350" applyFont="1">
      <alignment/>
      <protection/>
    </xf>
    <xf numFmtId="0" fontId="6" fillId="0" borderId="0" xfId="350" applyFont="1" applyAlignment="1">
      <alignment horizontal="left"/>
      <protection/>
    </xf>
    <xf numFmtId="0" fontId="3" fillId="0" borderId="0" xfId="350" applyFont="1" applyAlignment="1">
      <alignment horizontal="justify"/>
      <protection/>
    </xf>
    <xf numFmtId="0" fontId="3" fillId="0" borderId="0" xfId="350" applyAlignment="1">
      <alignment vertical="top" wrapText="1"/>
      <protection/>
    </xf>
    <xf numFmtId="0" fontId="3" fillId="0" borderId="26" xfId="350" applyFont="1" applyBorder="1" applyAlignment="1">
      <alignment horizontal="right" vertical="top" wrapText="1"/>
      <protection/>
    </xf>
    <xf numFmtId="0" fontId="2" fillId="0" borderId="0" xfId="350" applyFont="1">
      <alignment/>
      <protection/>
    </xf>
    <xf numFmtId="0" fontId="6" fillId="67" borderId="27" xfId="350" applyFont="1" applyFill="1" applyBorder="1" applyAlignment="1">
      <alignment horizontal="justify" vertical="top" wrapText="1"/>
      <protection/>
    </xf>
    <xf numFmtId="0" fontId="3" fillId="0" borderId="27" xfId="350" applyFont="1" applyBorder="1" applyAlignment="1">
      <alignment horizontal="justify" vertical="top" wrapText="1"/>
      <protection/>
    </xf>
    <xf numFmtId="0" fontId="3" fillId="0" borderId="27" xfId="350" applyFont="1" applyBorder="1">
      <alignment/>
      <protection/>
    </xf>
    <xf numFmtId="0" fontId="3" fillId="0" borderId="0" xfId="350" applyFont="1" applyBorder="1" applyAlignment="1">
      <alignment horizontal="justify" vertical="top" wrapText="1"/>
      <protection/>
    </xf>
    <xf numFmtId="0" fontId="3" fillId="0" borderId="0" xfId="350" applyFont="1" applyBorder="1">
      <alignment/>
      <protection/>
    </xf>
    <xf numFmtId="0" fontId="6" fillId="0" borderId="0" xfId="350" applyFont="1" applyAlignment="1">
      <alignment/>
      <protection/>
    </xf>
    <xf numFmtId="4" fontId="3" fillId="0" borderId="26" xfId="350" applyNumberFormat="1" applyFont="1" applyBorder="1" applyAlignment="1">
      <alignment horizontal="right" vertical="top" wrapText="1"/>
      <protection/>
    </xf>
    <xf numFmtId="0" fontId="91" fillId="0" borderId="28" xfId="0" applyFont="1" applyBorder="1" applyAlignment="1">
      <alignment horizontal="center" vertical="top" wrapText="1"/>
    </xf>
    <xf numFmtId="0" fontId="91" fillId="0" borderId="28" xfId="0" applyFont="1" applyBorder="1" applyAlignment="1">
      <alignment vertical="top" wrapText="1"/>
    </xf>
    <xf numFmtId="0" fontId="92" fillId="0" borderId="28" xfId="0" applyFont="1" applyBorder="1" applyAlignment="1">
      <alignment vertical="top" wrapText="1"/>
    </xf>
    <xf numFmtId="4" fontId="91" fillId="0" borderId="26" xfId="0" applyNumberFormat="1" applyFont="1" applyBorder="1" applyAlignment="1">
      <alignment horizontal="center" vertical="top" wrapText="1"/>
    </xf>
    <xf numFmtId="4" fontId="91" fillId="0" borderId="26" xfId="0" applyNumberFormat="1" applyFont="1" applyBorder="1" applyAlignment="1">
      <alignment horizontal="right" vertical="top" wrapText="1"/>
    </xf>
    <xf numFmtId="4" fontId="91" fillId="0" borderId="26" xfId="0" applyNumberFormat="1" applyFont="1" applyBorder="1" applyAlignment="1">
      <alignment vertical="top" wrapText="1"/>
    </xf>
    <xf numFmtId="4" fontId="92" fillId="0" borderId="26" xfId="0" applyNumberFormat="1" applyFont="1" applyBorder="1" applyAlignment="1">
      <alignment horizontal="right" vertical="top" wrapText="1"/>
    </xf>
    <xf numFmtId="4" fontId="92" fillId="0" borderId="26" xfId="0" applyNumberFormat="1" applyFont="1" applyBorder="1" applyAlignment="1">
      <alignment horizontal="center" vertical="top" wrapText="1"/>
    </xf>
    <xf numFmtId="0" fontId="91" fillId="58" borderId="28" xfId="0" applyFont="1" applyFill="1" applyBorder="1" applyAlignment="1">
      <alignment vertical="top" wrapText="1"/>
    </xf>
    <xf numFmtId="0" fontId="93" fillId="68" borderId="28" xfId="0" applyFont="1" applyFill="1" applyBorder="1" applyAlignment="1">
      <alignment vertical="top" wrapText="1"/>
    </xf>
    <xf numFmtId="4" fontId="92" fillId="68" borderId="26" xfId="0" applyNumberFormat="1" applyFont="1" applyFill="1" applyBorder="1" applyAlignment="1">
      <alignment horizontal="right" vertical="top" wrapText="1"/>
    </xf>
    <xf numFmtId="4" fontId="92" fillId="68" borderId="26" xfId="0" applyNumberFormat="1" applyFont="1" applyFill="1" applyBorder="1" applyAlignment="1">
      <alignment horizontal="center" vertical="top" wrapText="1"/>
    </xf>
    <xf numFmtId="4" fontId="3" fillId="0" borderId="29" xfId="350" applyNumberFormat="1" applyFont="1" applyBorder="1" applyAlignment="1">
      <alignment horizontal="right" vertical="top" wrapText="1"/>
      <protection/>
    </xf>
    <xf numFmtId="0" fontId="3" fillId="0" borderId="28" xfId="350" applyFont="1" applyBorder="1" applyAlignment="1">
      <alignment horizontal="justify" vertical="top" wrapText="1"/>
      <protection/>
    </xf>
    <xf numFmtId="4" fontId="3" fillId="0" borderId="27" xfId="350" applyNumberFormat="1" applyFont="1" applyBorder="1" applyAlignment="1">
      <alignment vertical="top" wrapText="1"/>
      <protection/>
    </xf>
    <xf numFmtId="14" fontId="3" fillId="0" borderId="27" xfId="350" applyNumberFormat="1" applyFont="1" applyBorder="1" applyAlignment="1">
      <alignment horizontal="center" vertical="top" wrapText="1"/>
      <protection/>
    </xf>
    <xf numFmtId="171" fontId="3" fillId="0" borderId="27" xfId="241" applyFont="1" applyBorder="1" applyAlignment="1">
      <alignment vertical="top" wrapText="1"/>
    </xf>
    <xf numFmtId="14" fontId="3" fillId="0" borderId="0" xfId="350" applyNumberFormat="1" applyFont="1" applyBorder="1" applyAlignment="1">
      <alignment horizontal="center" vertical="top" wrapText="1"/>
      <protection/>
    </xf>
    <xf numFmtId="171" fontId="3" fillId="0" borderId="0" xfId="241" applyFont="1" applyBorder="1" applyAlignment="1">
      <alignment vertical="top" wrapText="1"/>
    </xf>
    <xf numFmtId="0" fontId="6" fillId="0" borderId="0" xfId="350" applyFont="1">
      <alignment/>
      <protection/>
    </xf>
    <xf numFmtId="0" fontId="3" fillId="0" borderId="0" xfId="350" applyFont="1">
      <alignment/>
      <protection/>
    </xf>
    <xf numFmtId="0" fontId="6" fillId="0" borderId="27" xfId="350" applyFont="1" applyBorder="1" applyAlignment="1">
      <alignment horizontal="left" vertical="center" wrapText="1"/>
      <protection/>
    </xf>
    <xf numFmtId="0" fontId="6" fillId="0" borderId="27" xfId="350" applyFont="1" applyBorder="1" applyAlignment="1">
      <alignment horizontal="center" vertical="center" wrapText="1"/>
      <protection/>
    </xf>
    <xf numFmtId="4" fontId="3" fillId="0" borderId="27" xfId="350" applyNumberFormat="1" applyFont="1" applyBorder="1">
      <alignment/>
      <protection/>
    </xf>
    <xf numFmtId="184" fontId="3" fillId="0" borderId="27" xfId="350" applyNumberFormat="1" applyFont="1" applyBorder="1">
      <alignment/>
      <protection/>
    </xf>
    <xf numFmtId="4" fontId="3" fillId="68" borderId="27" xfId="350" applyNumberFormat="1" applyFont="1" applyFill="1" applyBorder="1">
      <alignment/>
      <protection/>
    </xf>
    <xf numFmtId="0" fontId="3" fillId="0" borderId="29" xfId="350" applyFont="1" applyBorder="1" applyAlignment="1">
      <alignment horizontal="justify" vertical="top" wrapText="1"/>
      <protection/>
    </xf>
    <xf numFmtId="0" fontId="94" fillId="69" borderId="0" xfId="0" applyFont="1" applyFill="1" applyAlignment="1">
      <alignment horizontal="center" vertical="center"/>
    </xf>
    <xf numFmtId="0" fontId="95" fillId="69" borderId="0" xfId="0" applyFont="1" applyFill="1" applyAlignment="1">
      <alignment vertical="center" wrapText="1"/>
    </xf>
    <xf numFmtId="0" fontId="94" fillId="70" borderId="27" xfId="0" applyFont="1" applyFill="1" applyBorder="1" applyAlignment="1">
      <alignment horizontal="center" vertical="center" wrapText="1"/>
    </xf>
    <xf numFmtId="0" fontId="7" fillId="70" borderId="27" xfId="350" applyFont="1" applyFill="1" applyBorder="1" applyAlignment="1">
      <alignment horizontal="center" vertical="center" wrapText="1"/>
      <protection/>
    </xf>
    <xf numFmtId="0" fontId="95" fillId="69" borderId="2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80" fontId="12" fillId="0" borderId="27" xfId="0" applyNumberFormat="1" applyFont="1" applyBorder="1" applyAlignment="1">
      <alignment horizontal="left" vertical="center" wrapText="1"/>
    </xf>
    <xf numFmtId="0" fontId="7" fillId="71" borderId="27" xfId="350" applyFont="1" applyFill="1" applyBorder="1" applyAlignment="1">
      <alignment horizontal="left" vertical="center"/>
      <protection/>
    </xf>
    <xf numFmtId="0" fontId="10" fillId="0" borderId="27" xfId="350" applyFont="1" applyFill="1" applyBorder="1" applyAlignment="1">
      <alignment horizontal="left" vertical="center" wrapText="1"/>
      <protection/>
    </xf>
    <xf numFmtId="0" fontId="7" fillId="71" borderId="27" xfId="358" applyFont="1" applyFill="1" applyBorder="1" applyAlignment="1">
      <alignment horizontal="left" vertical="center" wrapText="1"/>
      <protection/>
    </xf>
    <xf numFmtId="0" fontId="12" fillId="0" borderId="27" xfId="0" applyFont="1" applyFill="1" applyBorder="1" applyAlignment="1">
      <alignment horizontal="left" vertical="center" wrapText="1"/>
    </xf>
    <xf numFmtId="0" fontId="12" fillId="69" borderId="27" xfId="0" applyFont="1" applyFill="1" applyBorder="1" applyAlignment="1">
      <alignment horizontal="center" vertical="center" wrapText="1"/>
    </xf>
    <xf numFmtId="0" fontId="95" fillId="69" borderId="0" xfId="0" applyFont="1" applyFill="1" applyAlignment="1">
      <alignment vertical="center"/>
    </xf>
    <xf numFmtId="9" fontId="0" fillId="0" borderId="0" xfId="490" applyFont="1" applyAlignment="1">
      <alignment/>
    </xf>
    <xf numFmtId="0" fontId="12" fillId="69" borderId="0" xfId="0" applyFont="1" applyFill="1" applyAlignment="1">
      <alignment vertical="center" wrapText="1"/>
    </xf>
    <xf numFmtId="179" fontId="12" fillId="69" borderId="0" xfId="0" applyNumberFormat="1" applyFont="1" applyFill="1" applyAlignment="1">
      <alignment vertical="center" wrapText="1"/>
    </xf>
    <xf numFmtId="0" fontId="7" fillId="70" borderId="27" xfId="0" applyFont="1" applyFill="1" applyBorder="1" applyAlignment="1">
      <alignment horizontal="center" vertical="center" wrapText="1"/>
    </xf>
    <xf numFmtId="179" fontId="7" fillId="70" borderId="27" xfId="0" applyNumberFormat="1" applyFont="1" applyFill="1" applyBorder="1" applyAlignment="1">
      <alignment horizontal="center" vertical="center" wrapText="1"/>
    </xf>
    <xf numFmtId="0" fontId="7" fillId="72" borderId="5" xfId="350" applyFont="1" applyFill="1" applyBorder="1" applyAlignment="1">
      <alignment vertical="center" wrapText="1"/>
      <protection/>
    </xf>
    <xf numFmtId="179" fontId="7" fillId="72" borderId="5" xfId="350" applyNumberFormat="1" applyFont="1" applyFill="1" applyBorder="1" applyAlignment="1">
      <alignment vertical="center" wrapText="1"/>
      <protection/>
    </xf>
    <xf numFmtId="0" fontId="7" fillId="71" borderId="30" xfId="350" applyFont="1" applyFill="1" applyBorder="1" applyAlignment="1">
      <alignment vertical="center" wrapText="1"/>
      <protection/>
    </xf>
    <xf numFmtId="179" fontId="7" fillId="71" borderId="27" xfId="350" applyNumberFormat="1" applyFont="1" applyFill="1" applyBorder="1" applyAlignment="1">
      <alignment horizontal="right" vertical="center" wrapText="1"/>
      <protection/>
    </xf>
    <xf numFmtId="171" fontId="7" fillId="71" borderId="27" xfId="350" applyNumberFormat="1" applyFont="1" applyFill="1" applyBorder="1" applyAlignment="1">
      <alignment horizontal="right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1" fontId="95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12" fillId="69" borderId="0" xfId="0" applyFont="1" applyFill="1" applyAlignment="1">
      <alignment vertical="center"/>
    </xf>
    <xf numFmtId="179" fontId="12" fillId="69" borderId="0" xfId="0" applyNumberFormat="1" applyFont="1" applyFill="1" applyAlignment="1">
      <alignment vertical="center"/>
    </xf>
    <xf numFmtId="0" fontId="95" fillId="0" borderId="27" xfId="0" applyFont="1" applyBorder="1" applyAlignment="1">
      <alignment vertical="center" wrapText="1"/>
    </xf>
    <xf numFmtId="171" fontId="95" fillId="69" borderId="0" xfId="0" applyNumberFormat="1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185" fontId="12" fillId="0" borderId="3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171" fontId="95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 vertical="center"/>
    </xf>
    <xf numFmtId="179" fontId="95" fillId="0" borderId="0" xfId="0" applyNumberFormat="1" applyFont="1" applyFill="1" applyBorder="1" applyAlignment="1">
      <alignment vertical="center"/>
    </xf>
    <xf numFmtId="1" fontId="95" fillId="0" borderId="0" xfId="0" applyNumberFormat="1" applyFont="1" applyFill="1" applyBorder="1" applyAlignment="1">
      <alignment horizontal="right" vertical="center"/>
    </xf>
    <xf numFmtId="171" fontId="95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69" borderId="0" xfId="0" applyNumberFormat="1" applyFont="1" applyFill="1" applyAlignment="1">
      <alignment vertical="center"/>
    </xf>
    <xf numFmtId="4" fontId="95" fillId="69" borderId="0" xfId="0" applyNumberFormat="1" applyFont="1" applyFill="1" applyAlignment="1">
      <alignment vertical="center"/>
    </xf>
    <xf numFmtId="179" fontId="95" fillId="69" borderId="0" xfId="0" applyNumberFormat="1" applyFont="1" applyFill="1" applyAlignment="1">
      <alignment vertical="center"/>
    </xf>
    <xf numFmtId="185" fontId="95" fillId="0" borderId="27" xfId="0" applyNumberFormat="1" applyFont="1" applyBorder="1" applyAlignment="1">
      <alignment horizontal="center" vertical="center" wrapText="1"/>
    </xf>
    <xf numFmtId="185" fontId="12" fillId="0" borderId="27" xfId="0" applyNumberFormat="1" applyFont="1" applyFill="1" applyBorder="1" applyAlignment="1">
      <alignment horizontal="center" vertical="center"/>
    </xf>
    <xf numFmtId="186" fontId="3" fillId="0" borderId="27" xfId="350" applyNumberFormat="1" applyFont="1" applyBorder="1" applyAlignment="1">
      <alignment horizontal="center" vertical="top" wrapText="1"/>
      <protection/>
    </xf>
    <xf numFmtId="4" fontId="92" fillId="0" borderId="31" xfId="350" applyNumberFormat="1" applyFont="1" applyBorder="1" applyAlignment="1">
      <alignment horizontal="right" vertical="top" wrapText="1"/>
      <protection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28" xfId="0" applyNumberFormat="1" applyFont="1" applyBorder="1" applyAlignment="1">
      <alignment horizontal="right" vertical="top" wrapText="1"/>
    </xf>
    <xf numFmtId="4" fontId="91" fillId="68" borderId="26" xfId="0" applyNumberFormat="1" applyFont="1" applyFill="1" applyBorder="1" applyAlignment="1">
      <alignment horizontal="right" vertical="top" wrapText="1"/>
    </xf>
    <xf numFmtId="4" fontId="91" fillId="58" borderId="26" xfId="0" applyNumberFormat="1" applyFont="1" applyFill="1" applyBorder="1" applyAlignment="1">
      <alignment horizontal="right" vertical="top" wrapText="1"/>
    </xf>
    <xf numFmtId="0" fontId="11" fillId="0" borderId="27" xfId="350" applyFont="1" applyFill="1" applyBorder="1" applyAlignment="1">
      <alignment horizontal="left" vertical="center" wrapText="1"/>
      <protection/>
    </xf>
    <xf numFmtId="179" fontId="92" fillId="0" borderId="26" xfId="0" applyNumberFormat="1" applyFont="1" applyBorder="1" applyAlignment="1">
      <alignment horizontal="right" vertical="top" wrapText="1"/>
    </xf>
    <xf numFmtId="179" fontId="91" fillId="68" borderId="26" xfId="0" applyNumberFormat="1" applyFont="1" applyFill="1" applyBorder="1" applyAlignment="1">
      <alignment horizontal="right" vertical="top" wrapText="1"/>
    </xf>
    <xf numFmtId="179" fontId="91" fillId="0" borderId="26" xfId="0" applyNumberFormat="1" applyFont="1" applyBorder="1" applyAlignment="1">
      <alignment vertical="top" wrapText="1"/>
    </xf>
    <xf numFmtId="179" fontId="92" fillId="68" borderId="26" xfId="0" applyNumberFormat="1" applyFont="1" applyFill="1" applyBorder="1" applyAlignment="1">
      <alignment horizontal="right" vertical="top" wrapText="1"/>
    </xf>
    <xf numFmtId="179" fontId="91" fillId="58" borderId="26" xfId="0" applyNumberFormat="1" applyFont="1" applyFill="1" applyBorder="1" applyAlignment="1">
      <alignment horizontal="right" vertical="top" wrapText="1"/>
    </xf>
    <xf numFmtId="185" fontId="95" fillId="0" borderId="27" xfId="0" applyNumberFormat="1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vertical="center" wrapText="1"/>
    </xf>
    <xf numFmtId="171" fontId="12" fillId="69" borderId="0" xfId="0" applyNumberFormat="1" applyFont="1" applyFill="1" applyAlignment="1">
      <alignment vertical="center"/>
    </xf>
    <xf numFmtId="0" fontId="95" fillId="71" borderId="27" xfId="0" applyFont="1" applyFill="1" applyBorder="1" applyAlignment="1">
      <alignment vertical="center"/>
    </xf>
    <xf numFmtId="0" fontId="0" fillId="0" borderId="0" xfId="0" applyAlignment="1">
      <alignment/>
    </xf>
    <xf numFmtId="15" fontId="95" fillId="69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27" xfId="0" applyNumberFormat="1" applyFont="1" applyFill="1" applyBorder="1" applyAlignment="1">
      <alignment horizontal="center" vertical="center" wrapText="1"/>
    </xf>
    <xf numFmtId="0" fontId="95" fillId="0" borderId="27" xfId="0" applyNumberFormat="1" applyFont="1" applyBorder="1" applyAlignment="1">
      <alignment horizontal="center" vertical="center" wrapText="1"/>
    </xf>
    <xf numFmtId="179" fontId="7" fillId="71" borderId="27" xfId="225" applyNumberFormat="1" applyFont="1" applyFill="1" applyBorder="1" applyAlignment="1">
      <alignment horizontal="right" vertical="center"/>
    </xf>
    <xf numFmtId="179" fontId="7" fillId="71" borderId="34" xfId="225" applyNumberFormat="1" applyFont="1" applyFill="1" applyBorder="1" applyAlignment="1">
      <alignment horizontal="right" vertical="center"/>
    </xf>
    <xf numFmtId="0" fontId="7" fillId="0" borderId="27" xfId="350" applyFont="1" applyFill="1" applyBorder="1" applyAlignment="1">
      <alignment horizontal="left" vertical="center"/>
      <protection/>
    </xf>
    <xf numFmtId="0" fontId="0" fillId="0" borderId="0" xfId="0" applyBorder="1" applyAlignment="1">
      <alignment wrapText="1"/>
    </xf>
    <xf numFmtId="4" fontId="0" fillId="0" borderId="0" xfId="0" applyNumberFormat="1" applyAlignment="1">
      <alignment/>
    </xf>
    <xf numFmtId="179" fontId="95" fillId="0" borderId="0" xfId="0" applyNumberFormat="1" applyFont="1" applyFill="1" applyAlignment="1">
      <alignment vertical="center"/>
    </xf>
    <xf numFmtId="0" fontId="3" fillId="0" borderId="27" xfId="350" applyFont="1" applyBorder="1" applyAlignment="1">
      <alignment horizontal="justify" vertical="top" wrapText="1"/>
      <protection/>
    </xf>
    <xf numFmtId="0" fontId="95" fillId="0" borderId="27" xfId="0" applyFont="1" applyFill="1" applyBorder="1" applyAlignment="1">
      <alignment wrapText="1"/>
    </xf>
    <xf numFmtId="9" fontId="95" fillId="0" borderId="0" xfId="490" applyFont="1" applyFill="1" applyAlignment="1">
      <alignment vertical="center"/>
    </xf>
    <xf numFmtId="4" fontId="3" fillId="0" borderId="0" xfId="350" applyNumberFormat="1">
      <alignment/>
      <protection/>
    </xf>
    <xf numFmtId="183" fontId="3" fillId="0" borderId="0" xfId="350" applyNumberFormat="1">
      <alignment/>
      <protection/>
    </xf>
    <xf numFmtId="171" fontId="12" fillId="0" borderId="0" xfId="0" applyNumberFormat="1" applyFont="1" applyFill="1" applyBorder="1" applyAlignment="1">
      <alignment vertical="center"/>
    </xf>
    <xf numFmtId="0" fontId="3" fillId="0" borderId="0" xfId="350" applyFill="1">
      <alignment/>
      <protection/>
    </xf>
    <xf numFmtId="0" fontId="96" fillId="0" borderId="27" xfId="0" applyFont="1" applyFill="1" applyBorder="1" applyAlignment="1">
      <alignment horizontal="center" vertical="center"/>
    </xf>
    <xf numFmtId="185" fontId="96" fillId="0" borderId="27" xfId="0" applyNumberFormat="1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vertical="center"/>
    </xf>
    <xf numFmtId="0" fontId="96" fillId="0" borderId="27" xfId="0" applyNumberFormat="1" applyFont="1" applyFill="1" applyBorder="1" applyAlignment="1">
      <alignment horizontal="center" vertical="center" wrapText="1"/>
    </xf>
    <xf numFmtId="185" fontId="96" fillId="0" borderId="27" xfId="0" applyNumberFormat="1" applyFont="1" applyFill="1" applyBorder="1" applyAlignment="1">
      <alignment horizontal="center" vertical="center" wrapText="1"/>
    </xf>
    <xf numFmtId="0" fontId="96" fillId="0" borderId="27" xfId="0" applyFont="1" applyFill="1" applyBorder="1" applyAlignment="1">
      <alignment vertical="center" wrapText="1"/>
    </xf>
    <xf numFmtId="185" fontId="96" fillId="0" borderId="30" xfId="0" applyNumberFormat="1" applyFont="1" applyFill="1" applyBorder="1" applyAlignment="1">
      <alignment horizontal="center" vertical="center"/>
    </xf>
    <xf numFmtId="0" fontId="96" fillId="0" borderId="27" xfId="350" applyFont="1" applyFill="1" applyBorder="1" applyAlignment="1">
      <alignment horizontal="left" vertical="center" wrapText="1"/>
      <protection/>
    </xf>
    <xf numFmtId="0" fontId="97" fillId="0" borderId="27" xfId="0" applyFont="1" applyBorder="1" applyAlignment="1">
      <alignment wrapText="1"/>
    </xf>
    <xf numFmtId="0" fontId="96" fillId="0" borderId="27" xfId="0" applyNumberFormat="1" applyFont="1" applyBorder="1" applyAlignment="1">
      <alignment horizontal="center" vertical="center" wrapText="1"/>
    </xf>
    <xf numFmtId="185" fontId="96" fillId="0" borderId="27" xfId="0" applyNumberFormat="1" applyFont="1" applyBorder="1" applyAlignment="1">
      <alignment horizontal="center" vertical="center" wrapText="1"/>
    </xf>
    <xf numFmtId="0" fontId="96" fillId="0" borderId="27" xfId="0" applyFont="1" applyBorder="1" applyAlignment="1">
      <alignment vertical="center" wrapText="1"/>
    </xf>
    <xf numFmtId="0" fontId="98" fillId="0" borderId="0" xfId="0" applyFont="1" applyAlignment="1">
      <alignment horizontal="center"/>
    </xf>
    <xf numFmtId="0" fontId="94" fillId="69" borderId="0" xfId="0" applyFont="1" applyFill="1" applyAlignment="1">
      <alignment horizontal="left" vertical="center"/>
    </xf>
    <xf numFmtId="0" fontId="94" fillId="0" borderId="0" xfId="0" applyFont="1" applyAlignment="1">
      <alignment horizontal="center" vertical="center"/>
    </xf>
    <xf numFmtId="206" fontId="12" fillId="0" borderId="0" xfId="0" applyNumberFormat="1" applyFont="1" applyFill="1" applyBorder="1" applyAlignment="1">
      <alignment vertical="center"/>
    </xf>
    <xf numFmtId="15" fontId="95" fillId="0" borderId="27" xfId="0" applyNumberFormat="1" applyFont="1" applyFill="1" applyBorder="1" applyAlignment="1">
      <alignment horizontal="center" vertical="center"/>
    </xf>
    <xf numFmtId="15" fontId="95" fillId="0" borderId="0" xfId="0" applyNumberFormat="1" applyFont="1" applyFill="1" applyAlignment="1">
      <alignment horizontal="center" vertical="center"/>
    </xf>
    <xf numFmtId="0" fontId="99" fillId="0" borderId="27" xfId="35" applyFont="1" applyFill="1" applyBorder="1" applyAlignment="1">
      <alignment/>
    </xf>
    <xf numFmtId="208" fontId="100" fillId="0" borderId="0" xfId="0" applyNumberFormat="1" applyFont="1" applyBorder="1" applyAlignment="1">
      <alignment/>
    </xf>
    <xf numFmtId="208" fontId="100" fillId="0" borderId="27" xfId="0" applyNumberFormat="1" applyFont="1" applyBorder="1" applyAlignment="1">
      <alignment/>
    </xf>
    <xf numFmtId="0" fontId="100" fillId="0" borderId="27" xfId="239" applyNumberFormat="1" applyFont="1" applyBorder="1" applyAlignment="1">
      <alignment horizontal="right"/>
    </xf>
    <xf numFmtId="0" fontId="62" fillId="0" borderId="27" xfId="239" applyNumberFormat="1" applyFont="1" applyBorder="1" applyAlignment="1">
      <alignment horizontal="right"/>
    </xf>
    <xf numFmtId="0" fontId="100" fillId="0" borderId="27" xfId="239" applyNumberFormat="1" applyFont="1" applyBorder="1" applyAlignment="1">
      <alignment/>
    </xf>
    <xf numFmtId="0" fontId="100" fillId="0" borderId="27" xfId="0" applyNumberFormat="1" applyFont="1" applyBorder="1" applyAlignment="1">
      <alignment horizontal="right"/>
    </xf>
    <xf numFmtId="0" fontId="100" fillId="0" borderId="27" xfId="239" applyNumberFormat="1" applyFont="1" applyFill="1" applyBorder="1" applyAlignment="1">
      <alignment/>
    </xf>
    <xf numFmtId="4" fontId="92" fillId="0" borderId="26" xfId="0" applyNumberFormat="1" applyFont="1" applyBorder="1" applyAlignment="1">
      <alignment vertical="top" wrapText="1"/>
    </xf>
    <xf numFmtId="209" fontId="100" fillId="0" borderId="0" xfId="0" applyNumberFormat="1" applyFont="1" applyAlignment="1">
      <alignment/>
    </xf>
    <xf numFmtId="208" fontId="100" fillId="0" borderId="27" xfId="0" applyNumberFormat="1" applyFont="1" applyBorder="1" applyAlignment="1">
      <alignment horizontal="right"/>
    </xf>
    <xf numFmtId="0" fontId="100" fillId="0" borderId="27" xfId="0" applyFont="1" applyBorder="1" applyAlignment="1">
      <alignment horizontal="left" wrapText="1"/>
    </xf>
    <xf numFmtId="0" fontId="100" fillId="0" borderId="27" xfId="0" applyFont="1" applyFill="1" applyBorder="1" applyAlignment="1">
      <alignment/>
    </xf>
    <xf numFmtId="208" fontId="62" fillId="0" borderId="27" xfId="225" applyNumberFormat="1" applyFont="1" applyFill="1" applyBorder="1" applyAlignment="1">
      <alignment horizontal="right" vertical="center"/>
    </xf>
    <xf numFmtId="179" fontId="100" fillId="0" borderId="27" xfId="225" applyNumberFormat="1" applyFont="1" applyBorder="1" applyAlignment="1">
      <alignment/>
    </xf>
    <xf numFmtId="179" fontId="62" fillId="0" borderId="27" xfId="225" applyFont="1" applyBorder="1" applyAlignment="1">
      <alignment horizontal="left" vertical="center" wrapText="1"/>
    </xf>
    <xf numFmtId="179" fontId="62" fillId="0" borderId="27" xfId="225" applyNumberFormat="1" applyFont="1" applyBorder="1" applyAlignment="1">
      <alignment horizontal="left" vertical="center" wrapText="1"/>
    </xf>
    <xf numFmtId="179" fontId="62" fillId="69" borderId="27" xfId="225" applyNumberFormat="1" applyFont="1" applyFill="1" applyBorder="1" applyAlignment="1">
      <alignment horizontal="center" vertical="center" wrapText="1"/>
    </xf>
    <xf numFmtId="209" fontId="100" fillId="0" borderId="27" xfId="0" applyNumberFormat="1" applyFont="1" applyBorder="1" applyAlignment="1">
      <alignment/>
    </xf>
    <xf numFmtId="209" fontId="100" fillId="0" borderId="27" xfId="0" applyNumberFormat="1" applyFont="1" applyFill="1" applyBorder="1" applyAlignment="1">
      <alignment/>
    </xf>
    <xf numFmtId="179" fontId="101" fillId="69" borderId="27" xfId="225" applyNumberFormat="1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vertical="center" wrapText="1"/>
    </xf>
    <xf numFmtId="179" fontId="101" fillId="0" borderId="27" xfId="225" applyNumberFormat="1" applyFont="1" applyFill="1" applyBorder="1" applyAlignment="1">
      <alignment vertical="center"/>
    </xf>
    <xf numFmtId="179" fontId="101" fillId="0" borderId="27" xfId="225" applyNumberFormat="1" applyFont="1" applyFill="1" applyBorder="1" applyAlignment="1">
      <alignment horizontal="left" vertical="center" wrapText="1"/>
    </xf>
    <xf numFmtId="179" fontId="101" fillId="0" borderId="27" xfId="225" applyNumberFormat="1" applyFont="1" applyFill="1" applyBorder="1" applyAlignment="1">
      <alignment horizontal="center" vertical="center" wrapText="1"/>
    </xf>
    <xf numFmtId="0" fontId="64" fillId="71" borderId="27" xfId="350" applyFont="1" applyFill="1" applyBorder="1" applyAlignment="1">
      <alignment horizontal="left" vertical="center"/>
      <protection/>
    </xf>
    <xf numFmtId="179" fontId="64" fillId="71" borderId="27" xfId="225" applyNumberFormat="1" applyFont="1" applyFill="1" applyBorder="1" applyAlignment="1">
      <alignment horizontal="right" vertical="center"/>
    </xf>
    <xf numFmtId="179" fontId="62" fillId="0" borderId="27" xfId="225" applyFont="1" applyBorder="1" applyAlignment="1">
      <alignment/>
    </xf>
    <xf numFmtId="179" fontId="62" fillId="69" borderId="27" xfId="225" applyFont="1" applyFill="1" applyBorder="1" applyAlignment="1">
      <alignment horizontal="center" vertical="center" wrapText="1"/>
    </xf>
    <xf numFmtId="179" fontId="101" fillId="69" borderId="27" xfId="225" applyFont="1" applyFill="1" applyBorder="1" applyAlignment="1">
      <alignment horizontal="center" vertical="center" wrapText="1"/>
    </xf>
    <xf numFmtId="0" fontId="101" fillId="0" borderId="27" xfId="0" applyFont="1" applyBorder="1" applyAlignment="1">
      <alignment wrapText="1"/>
    </xf>
    <xf numFmtId="179" fontId="101" fillId="0" borderId="27" xfId="225" applyFont="1" applyBorder="1" applyAlignment="1">
      <alignment/>
    </xf>
    <xf numFmtId="179" fontId="101" fillId="0" borderId="27" xfId="225" applyFont="1" applyBorder="1" applyAlignment="1">
      <alignment horizontal="left" vertical="center" wrapText="1"/>
    </xf>
    <xf numFmtId="0" fontId="100" fillId="0" borderId="27" xfId="0" applyFont="1" applyFill="1" applyBorder="1" applyAlignment="1">
      <alignment wrapText="1"/>
    </xf>
    <xf numFmtId="179" fontId="100" fillId="0" borderId="27" xfId="225" applyNumberFormat="1" applyFont="1" applyFill="1" applyBorder="1" applyAlignment="1">
      <alignment horizontal="center"/>
    </xf>
    <xf numFmtId="179" fontId="62" fillId="0" borderId="27" xfId="225" applyFont="1" applyFill="1" applyBorder="1" applyAlignment="1">
      <alignment horizontal="left" vertical="center" wrapText="1"/>
    </xf>
    <xf numFmtId="179" fontId="102" fillId="0" borderId="27" xfId="225" applyFont="1" applyFill="1" applyBorder="1" applyAlignment="1">
      <alignment horizontal="center" vertical="center" wrapText="1"/>
    </xf>
    <xf numFmtId="0" fontId="64" fillId="0" borderId="27" xfId="350" applyFont="1" applyFill="1" applyBorder="1" applyAlignment="1">
      <alignment horizontal="left" vertical="center"/>
      <protection/>
    </xf>
    <xf numFmtId="179" fontId="64" fillId="0" borderId="27" xfId="225" applyFont="1" applyFill="1" applyBorder="1" applyAlignment="1">
      <alignment horizontal="right" vertical="center"/>
    </xf>
    <xf numFmtId="4" fontId="64" fillId="71" borderId="27" xfId="358" applyNumberFormat="1" applyFont="1" applyFill="1" applyBorder="1" applyAlignment="1">
      <alignment horizontal="right" vertical="center" wrapText="1"/>
      <protection/>
    </xf>
    <xf numFmtId="0" fontId="64" fillId="0" borderId="27" xfId="358" applyFont="1" applyFill="1" applyBorder="1" applyAlignment="1">
      <alignment horizontal="left" vertical="center" wrapText="1"/>
      <protection/>
    </xf>
    <xf numFmtId="179" fontId="64" fillId="0" borderId="27" xfId="225" applyNumberFormat="1" applyFont="1" applyFill="1" applyBorder="1" applyAlignment="1">
      <alignment horizontal="right" vertical="center"/>
    </xf>
    <xf numFmtId="179" fontId="62" fillId="0" borderId="27" xfId="225" applyNumberFormat="1" applyFont="1" applyFill="1" applyBorder="1" applyAlignment="1">
      <alignment horizontal="right" vertical="center"/>
    </xf>
    <xf numFmtId="0" fontId="64" fillId="0" borderId="27" xfId="358" applyFont="1" applyFill="1" applyBorder="1" applyAlignment="1">
      <alignment horizontal="right" vertical="center" wrapText="1"/>
      <protection/>
    </xf>
    <xf numFmtId="0" fontId="64" fillId="71" borderId="27" xfId="358" applyFont="1" applyFill="1" applyBorder="1" applyAlignment="1">
      <alignment horizontal="left" vertical="center" wrapText="1"/>
      <protection/>
    </xf>
    <xf numFmtId="179" fontId="100" fillId="0" borderId="27" xfId="225" applyNumberFormat="1" applyFont="1" applyBorder="1" applyAlignment="1">
      <alignment horizontal="center"/>
    </xf>
    <xf numFmtId="179" fontId="62" fillId="0" borderId="27" xfId="225" applyNumberFormat="1" applyFont="1" applyBorder="1" applyAlignment="1">
      <alignment horizontal="center" wrapText="1"/>
    </xf>
    <xf numFmtId="179" fontId="62" fillId="69" borderId="27" xfId="225" applyNumberFormat="1" applyFont="1" applyFill="1" applyBorder="1" applyAlignment="1">
      <alignment horizontal="center" wrapText="1"/>
    </xf>
    <xf numFmtId="0" fontId="100" fillId="71" borderId="34" xfId="0" applyFont="1" applyFill="1" applyBorder="1" applyAlignment="1">
      <alignment vertical="center"/>
    </xf>
    <xf numFmtId="179" fontId="64" fillId="71" borderId="34" xfId="225" applyNumberFormat="1" applyFont="1" applyFill="1" applyBorder="1" applyAlignment="1">
      <alignment horizontal="right" vertical="center"/>
    </xf>
    <xf numFmtId="179" fontId="62" fillId="0" borderId="27" xfId="225" applyNumberFormat="1" applyFont="1" applyFill="1" applyBorder="1" applyAlignment="1">
      <alignment horizontal="center" wrapText="1"/>
    </xf>
    <xf numFmtId="179" fontId="64" fillId="71" borderId="27" xfId="241" applyNumberFormat="1" applyFont="1" applyFill="1" applyBorder="1" applyAlignment="1">
      <alignment horizontal="right" vertical="center"/>
    </xf>
    <xf numFmtId="0" fontId="62" fillId="0" borderId="27" xfId="0" applyFont="1" applyBorder="1" applyAlignment="1">
      <alignment horizontal="left" vertical="center" wrapText="1"/>
    </xf>
    <xf numFmtId="179" fontId="62" fillId="0" borderId="27" xfId="225" applyNumberFormat="1" applyFont="1" applyFill="1" applyBorder="1" applyAlignment="1">
      <alignment horizontal="center" vertical="center" wrapText="1"/>
    </xf>
    <xf numFmtId="180" fontId="62" fillId="68" borderId="27" xfId="0" applyNumberFormat="1" applyFont="1" applyFill="1" applyBorder="1" applyAlignment="1">
      <alignment horizontal="right" vertical="center" wrapText="1"/>
    </xf>
    <xf numFmtId="179" fontId="62" fillId="68" borderId="27" xfId="225" applyNumberFormat="1" applyFont="1" applyFill="1" applyBorder="1" applyAlignment="1">
      <alignment horizontal="left" vertical="center" wrapText="1"/>
    </xf>
    <xf numFmtId="179" fontId="64" fillId="68" borderId="27" xfId="0" applyNumberFormat="1" applyFont="1" applyFill="1" applyBorder="1" applyAlignment="1">
      <alignment horizontal="center" vertical="center" wrapText="1"/>
    </xf>
    <xf numFmtId="0" fontId="100" fillId="68" borderId="5" xfId="0" applyFont="1" applyFill="1" applyBorder="1" applyAlignment="1">
      <alignment horizontal="center" vertical="center"/>
    </xf>
    <xf numFmtId="0" fontId="99" fillId="58" borderId="27" xfId="0" applyFont="1" applyFill="1" applyBorder="1" applyAlignment="1">
      <alignment horizontal="left" vertical="center"/>
    </xf>
    <xf numFmtId="179" fontId="64" fillId="58" borderId="27" xfId="0" applyNumberFormat="1" applyFont="1" applyFill="1" applyBorder="1" applyAlignment="1">
      <alignment vertical="center" wrapText="1"/>
    </xf>
    <xf numFmtId="179" fontId="91" fillId="0" borderId="26" xfId="0" applyNumberFormat="1" applyFont="1" applyBorder="1" applyAlignment="1">
      <alignment horizontal="right" vertical="top" wrapText="1"/>
    </xf>
    <xf numFmtId="208" fontId="100" fillId="0" borderId="27" xfId="225" applyNumberFormat="1" applyFont="1" applyFill="1" applyBorder="1" applyAlignment="1">
      <alignment horizontal="center"/>
    </xf>
    <xf numFmtId="0" fontId="91" fillId="71" borderId="35" xfId="350" applyFont="1" applyFill="1" applyBorder="1" applyAlignment="1">
      <alignment horizontal="center" vertical="top" wrapText="1"/>
      <protection/>
    </xf>
    <xf numFmtId="0" fontId="91" fillId="71" borderId="36" xfId="350" applyFont="1" applyFill="1" applyBorder="1" applyAlignment="1">
      <alignment horizontal="center" vertical="top" wrapText="1"/>
      <protection/>
    </xf>
    <xf numFmtId="4" fontId="103" fillId="0" borderId="27" xfId="350" applyNumberFormat="1" applyFont="1" applyFill="1" applyBorder="1" applyAlignment="1">
      <alignment horizontal="right" vertical="top" wrapText="1"/>
      <protection/>
    </xf>
    <xf numFmtId="183" fontId="103" fillId="0" borderId="27" xfId="350" applyNumberFormat="1" applyFont="1" applyFill="1" applyBorder="1" applyAlignment="1">
      <alignment horizontal="center" vertical="top" wrapText="1"/>
      <protection/>
    </xf>
    <xf numFmtId="4" fontId="92" fillId="0" borderId="27" xfId="350" applyNumberFormat="1" applyFont="1" applyFill="1" applyBorder="1" applyAlignment="1">
      <alignment horizontal="right" vertical="top" wrapText="1"/>
      <protection/>
    </xf>
    <xf numFmtId="183" fontId="92" fillId="0" borderId="27" xfId="350" applyNumberFormat="1" applyFont="1" applyFill="1" applyBorder="1" applyAlignment="1">
      <alignment horizontal="center" vertical="top" wrapText="1"/>
      <protection/>
    </xf>
    <xf numFmtId="4" fontId="92" fillId="0" borderId="27" xfId="350" applyNumberFormat="1" applyFont="1" applyBorder="1" applyAlignment="1">
      <alignment horizontal="right" vertical="top" wrapText="1"/>
      <protection/>
    </xf>
    <xf numFmtId="183" fontId="3" fillId="0" borderId="27" xfId="350" applyNumberFormat="1" applyFont="1" applyBorder="1" applyAlignment="1">
      <alignment horizontal="center" vertical="top" wrapText="1"/>
      <protection/>
    </xf>
    <xf numFmtId="186" fontId="3" fillId="0" borderId="37" xfId="350" applyNumberFormat="1" applyFont="1" applyBorder="1" applyAlignment="1">
      <alignment horizontal="center" vertical="top" wrapText="1"/>
      <protection/>
    </xf>
    <xf numFmtId="183" fontId="103" fillId="0" borderId="38" xfId="350" applyNumberFormat="1" applyFont="1" applyFill="1" applyBorder="1" applyAlignment="1">
      <alignment horizontal="center" vertical="top" wrapText="1"/>
      <protection/>
    </xf>
    <xf numFmtId="14" fontId="3" fillId="0" borderId="37" xfId="350" applyNumberFormat="1" applyFont="1" applyBorder="1" applyAlignment="1">
      <alignment horizontal="center" vertical="top" wrapText="1"/>
      <protection/>
    </xf>
    <xf numFmtId="0" fontId="91" fillId="0" borderId="37" xfId="350" applyFont="1" applyBorder="1" applyAlignment="1">
      <alignment vertical="top" wrapText="1"/>
      <protection/>
    </xf>
    <xf numFmtId="183" fontId="3" fillId="0" borderId="38" xfId="350" applyNumberFormat="1" applyFont="1" applyBorder="1" applyAlignment="1">
      <alignment horizontal="center" vertical="top" wrapText="1"/>
      <protection/>
    </xf>
    <xf numFmtId="0" fontId="3" fillId="0" borderId="28" xfId="350" applyFont="1" applyBorder="1" applyAlignment="1">
      <alignment horizontal="justify" vertical="top" wrapText="1"/>
      <protection/>
    </xf>
    <xf numFmtId="0" fontId="3" fillId="0" borderId="29" xfId="350" applyFont="1" applyBorder="1">
      <alignment/>
      <protection/>
    </xf>
    <xf numFmtId="4" fontId="3" fillId="0" borderId="29" xfId="350" applyNumberFormat="1" applyFont="1" applyBorder="1" applyAlignment="1">
      <alignment horizontal="right" vertical="top"/>
      <protection/>
    </xf>
    <xf numFmtId="4" fontId="3" fillId="0" borderId="28" xfId="350" applyNumberFormat="1" applyFont="1" applyBorder="1" applyAlignment="1">
      <alignment vertical="top"/>
      <protection/>
    </xf>
    <xf numFmtId="4" fontId="3" fillId="0" borderId="29" xfId="350" applyNumberFormat="1" applyFont="1" applyBorder="1" applyAlignment="1">
      <alignment vertical="top"/>
      <protection/>
    </xf>
    <xf numFmtId="171" fontId="3" fillId="0" borderId="27" xfId="241" applyFont="1" applyBorder="1" applyAlignment="1">
      <alignment horizontal="right" vertical="top" wrapText="1"/>
    </xf>
    <xf numFmtId="4" fontId="3" fillId="0" borderId="27" xfId="350" applyNumberFormat="1" applyFont="1" applyFill="1" applyBorder="1" applyAlignment="1">
      <alignment horizontal="right" vertical="top" wrapText="1"/>
      <protection/>
    </xf>
    <xf numFmtId="183" fontId="3" fillId="0" borderId="27" xfId="350" applyNumberFormat="1" applyFont="1" applyFill="1" applyBorder="1" applyAlignment="1">
      <alignment horizontal="center" vertical="top" wrapText="1"/>
      <protection/>
    </xf>
    <xf numFmtId="210" fontId="100" fillId="0" borderId="27" xfId="225" applyNumberFormat="1" applyFont="1" applyFill="1" applyBorder="1" applyAlignment="1">
      <alignment horizontal="center"/>
    </xf>
    <xf numFmtId="211" fontId="100" fillId="0" borderId="27" xfId="225" applyNumberFormat="1" applyFont="1" applyFill="1" applyBorder="1" applyAlignment="1">
      <alignment horizontal="center"/>
    </xf>
    <xf numFmtId="0" fontId="100" fillId="0" borderId="27" xfId="35" applyFont="1" applyFill="1" applyBorder="1" applyAlignment="1">
      <alignment wrapText="1"/>
    </xf>
    <xf numFmtId="0" fontId="100" fillId="0" borderId="27" xfId="0" applyFont="1" applyFill="1" applyBorder="1" applyAlignment="1">
      <alignment horizontal="left"/>
    </xf>
    <xf numFmtId="0" fontId="100" fillId="0" borderId="27" xfId="35" applyFont="1" applyFill="1" applyBorder="1" applyAlignment="1">
      <alignment/>
    </xf>
    <xf numFmtId="212" fontId="62" fillId="0" borderId="27" xfId="225" applyNumberFormat="1" applyFont="1" applyBorder="1" applyAlignment="1">
      <alignment horizontal="center" wrapText="1"/>
    </xf>
    <xf numFmtId="0" fontId="3" fillId="68" borderId="39" xfId="350" applyFont="1" applyFill="1" applyBorder="1" applyAlignment="1">
      <alignment horizontal="right"/>
      <protection/>
    </xf>
    <xf numFmtId="0" fontId="3" fillId="68" borderId="5" xfId="350" applyFont="1" applyFill="1" applyBorder="1" applyAlignment="1">
      <alignment horizontal="right"/>
      <protection/>
    </xf>
    <xf numFmtId="0" fontId="3" fillId="68" borderId="30" xfId="350" applyFont="1" applyFill="1" applyBorder="1" applyAlignment="1">
      <alignment horizontal="right"/>
      <protection/>
    </xf>
    <xf numFmtId="0" fontId="7" fillId="0" borderId="0" xfId="350" applyFont="1" applyAlignment="1">
      <alignment horizontal="left" vertical="center" wrapText="1"/>
      <protection/>
    </xf>
    <xf numFmtId="0" fontId="6" fillId="0" borderId="0" xfId="350" applyFont="1" applyAlignment="1">
      <alignment horizontal="left" vertical="center" wrapText="1"/>
      <protection/>
    </xf>
    <xf numFmtId="0" fontId="3" fillId="0" borderId="40" xfId="350" applyFont="1" applyBorder="1" applyAlignment="1">
      <alignment vertical="top" wrapText="1"/>
      <protection/>
    </xf>
    <xf numFmtId="0" fontId="3" fillId="0" borderId="0" xfId="350" applyFont="1" applyBorder="1" applyAlignment="1">
      <alignment vertical="top" wrapText="1"/>
      <protection/>
    </xf>
    <xf numFmtId="0" fontId="3" fillId="0" borderId="31" xfId="350" applyFont="1" applyBorder="1" applyAlignment="1">
      <alignment vertical="top" wrapText="1"/>
      <protection/>
    </xf>
    <xf numFmtId="0" fontId="104" fillId="0" borderId="41" xfId="350" applyFont="1" applyBorder="1" applyAlignment="1">
      <alignment horizontal="center" vertical="top" wrapText="1"/>
      <protection/>
    </xf>
    <xf numFmtId="0" fontId="104" fillId="0" borderId="42" xfId="350" applyFont="1" applyBorder="1" applyAlignment="1">
      <alignment horizontal="center" vertical="top" wrapText="1"/>
      <protection/>
    </xf>
    <xf numFmtId="0" fontId="104" fillId="0" borderId="26" xfId="350" applyFont="1" applyBorder="1" applyAlignment="1">
      <alignment horizontal="center" vertical="top" wrapText="1"/>
      <protection/>
    </xf>
    <xf numFmtId="0" fontId="105" fillId="0" borderId="43" xfId="350" applyFont="1" applyBorder="1" applyAlignment="1">
      <alignment vertical="top" wrapText="1"/>
      <protection/>
    </xf>
    <xf numFmtId="0" fontId="105" fillId="0" borderId="44" xfId="350" applyFont="1" applyBorder="1" applyAlignment="1">
      <alignment vertical="top" wrapText="1"/>
      <protection/>
    </xf>
    <xf numFmtId="0" fontId="105" fillId="0" borderId="36" xfId="350" applyFont="1" applyBorder="1" applyAlignment="1">
      <alignment vertical="top" wrapText="1"/>
      <protection/>
    </xf>
    <xf numFmtId="0" fontId="105" fillId="73" borderId="41" xfId="350" applyFont="1" applyFill="1" applyBorder="1" applyAlignment="1">
      <alignment vertical="top" wrapText="1"/>
      <protection/>
    </xf>
    <xf numFmtId="0" fontId="105" fillId="73" borderId="42" xfId="350" applyFont="1" applyFill="1" applyBorder="1" applyAlignment="1">
      <alignment vertical="top" wrapText="1"/>
      <protection/>
    </xf>
    <xf numFmtId="0" fontId="105" fillId="73" borderId="26" xfId="350" applyFont="1" applyFill="1" applyBorder="1" applyAlignment="1">
      <alignment vertical="top" wrapText="1"/>
      <protection/>
    </xf>
    <xf numFmtId="1" fontId="3" fillId="0" borderId="0" xfId="350" applyNumberFormat="1" applyFont="1" applyFill="1" applyBorder="1" applyAlignment="1">
      <alignment horizontal="left" vertical="top" wrapText="1"/>
      <protection/>
    </xf>
    <xf numFmtId="1" fontId="3" fillId="0" borderId="0" xfId="350" applyNumberFormat="1" applyFont="1" applyFill="1" applyBorder="1" applyAlignment="1">
      <alignment horizontal="left" vertical="top" wrapText="1"/>
      <protection/>
    </xf>
    <xf numFmtId="0" fontId="105" fillId="0" borderId="43" xfId="0" applyFont="1" applyBorder="1" applyAlignment="1">
      <alignment vertical="top" wrapText="1"/>
    </xf>
    <xf numFmtId="0" fontId="105" fillId="0" borderId="44" xfId="0" applyFont="1" applyBorder="1" applyAlignment="1">
      <alignment vertical="top" wrapText="1"/>
    </xf>
    <xf numFmtId="0" fontId="105" fillId="0" borderId="36" xfId="0" applyFont="1" applyBorder="1" applyAlignment="1">
      <alignment vertical="top" wrapText="1"/>
    </xf>
    <xf numFmtId="0" fontId="105" fillId="0" borderId="41" xfId="0" applyFont="1" applyBorder="1" applyAlignment="1">
      <alignment vertical="top" wrapText="1"/>
    </xf>
    <xf numFmtId="0" fontId="105" fillId="0" borderId="42" xfId="0" applyFont="1" applyBorder="1" applyAlignment="1">
      <alignment vertical="top" wrapText="1"/>
    </xf>
    <xf numFmtId="0" fontId="105" fillId="0" borderId="26" xfId="0" applyFont="1" applyBorder="1" applyAlignment="1">
      <alignment vertical="top" wrapText="1"/>
    </xf>
    <xf numFmtId="0" fontId="98" fillId="0" borderId="0" xfId="0" applyFont="1" applyAlignment="1">
      <alignment horizontal="center"/>
    </xf>
    <xf numFmtId="0" fontId="91" fillId="70" borderId="35" xfId="0" applyFont="1" applyFill="1" applyBorder="1" applyAlignment="1">
      <alignment horizontal="center" vertical="center" wrapText="1"/>
    </xf>
    <xf numFmtId="0" fontId="91" fillId="70" borderId="28" xfId="0" applyFont="1" applyFill="1" applyBorder="1" applyAlignment="1">
      <alignment horizontal="center" vertical="center" wrapText="1"/>
    </xf>
    <xf numFmtId="0" fontId="91" fillId="70" borderId="35" xfId="0" applyFont="1" applyFill="1" applyBorder="1" applyAlignment="1">
      <alignment horizontal="center" vertical="top" wrapText="1"/>
    </xf>
    <xf numFmtId="0" fontId="91" fillId="70" borderId="28" xfId="0" applyFont="1" applyFill="1" applyBorder="1" applyAlignment="1">
      <alignment horizontal="center" vertical="top" wrapText="1"/>
    </xf>
    <xf numFmtId="0" fontId="105" fillId="0" borderId="45" xfId="0" applyFont="1" applyBorder="1" applyAlignment="1">
      <alignment horizontal="right" vertical="top" wrapText="1"/>
    </xf>
    <xf numFmtId="0" fontId="105" fillId="0" borderId="46" xfId="0" applyFont="1" applyBorder="1" applyAlignment="1">
      <alignment horizontal="right" vertical="top" wrapText="1"/>
    </xf>
    <xf numFmtId="0" fontId="105" fillId="0" borderId="47" xfId="0" applyFont="1" applyBorder="1" applyAlignment="1">
      <alignment horizontal="right" vertical="top" wrapText="1"/>
    </xf>
    <xf numFmtId="0" fontId="105" fillId="0" borderId="45" xfId="0" applyFont="1" applyBorder="1" applyAlignment="1">
      <alignment vertical="top" wrapText="1"/>
    </xf>
    <xf numFmtId="0" fontId="105" fillId="0" borderId="46" xfId="0" applyFont="1" applyBorder="1" applyAlignment="1">
      <alignment vertical="top" wrapText="1"/>
    </xf>
    <xf numFmtId="0" fontId="105" fillId="0" borderId="47" xfId="0" applyFont="1" applyBorder="1" applyAlignment="1">
      <alignment vertical="top" wrapText="1"/>
    </xf>
    <xf numFmtId="0" fontId="91" fillId="70" borderId="43" xfId="0" applyFont="1" applyFill="1" applyBorder="1" applyAlignment="1">
      <alignment horizontal="center" vertical="center" wrapText="1"/>
    </xf>
    <xf numFmtId="0" fontId="91" fillId="70" borderId="36" xfId="0" applyFont="1" applyFill="1" applyBorder="1" applyAlignment="1">
      <alignment horizontal="center" vertical="center" wrapText="1"/>
    </xf>
    <xf numFmtId="0" fontId="91" fillId="70" borderId="41" xfId="0" applyFont="1" applyFill="1" applyBorder="1" applyAlignment="1">
      <alignment horizontal="center" vertical="center" wrapText="1"/>
    </xf>
    <xf numFmtId="0" fontId="91" fillId="70" borderId="26" xfId="0" applyFont="1" applyFill="1" applyBorder="1" applyAlignment="1">
      <alignment horizontal="center" vertical="center" wrapText="1"/>
    </xf>
    <xf numFmtId="0" fontId="94" fillId="69" borderId="0" xfId="0" applyFont="1" applyFill="1" applyAlignment="1">
      <alignment horizontal="left" vertical="center"/>
    </xf>
    <xf numFmtId="0" fontId="11" fillId="71" borderId="39" xfId="350" applyFont="1" applyFill="1" applyBorder="1" applyAlignment="1">
      <alignment horizontal="left" vertical="center" wrapText="1"/>
      <protection/>
    </xf>
    <xf numFmtId="0" fontId="11" fillId="71" borderId="5" xfId="350" applyFont="1" applyFill="1" applyBorder="1" applyAlignment="1">
      <alignment horizontal="left" vertical="center" wrapText="1"/>
      <protection/>
    </xf>
    <xf numFmtId="0" fontId="11" fillId="71" borderId="30" xfId="350" applyFont="1" applyFill="1" applyBorder="1" applyAlignment="1">
      <alignment horizontal="left" vertical="center" wrapText="1"/>
      <protection/>
    </xf>
    <xf numFmtId="0" fontId="11" fillId="71" borderId="27" xfId="350" applyFont="1" applyFill="1" applyBorder="1" applyAlignment="1">
      <alignment horizontal="left" vertical="center" wrapText="1"/>
      <protection/>
    </xf>
    <xf numFmtId="0" fontId="11" fillId="71" borderId="48" xfId="350" applyFont="1" applyFill="1" applyBorder="1" applyAlignment="1">
      <alignment horizontal="left" vertical="center" wrapText="1"/>
      <protection/>
    </xf>
    <xf numFmtId="0" fontId="11" fillId="71" borderId="49" xfId="350" applyFont="1" applyFill="1" applyBorder="1" applyAlignment="1">
      <alignment horizontal="left" vertical="center" wrapText="1"/>
      <protection/>
    </xf>
    <xf numFmtId="0" fontId="11" fillId="71" borderId="50" xfId="350" applyFont="1" applyFill="1" applyBorder="1" applyAlignment="1">
      <alignment horizontal="left" vertical="center" wrapText="1"/>
      <protection/>
    </xf>
    <xf numFmtId="0" fontId="106" fillId="69" borderId="0" xfId="0" applyFont="1" applyFill="1" applyAlignment="1">
      <alignment horizontal="center" vertical="center"/>
    </xf>
    <xf numFmtId="0" fontId="11" fillId="72" borderId="39" xfId="350" applyFont="1" applyFill="1" applyBorder="1" applyAlignment="1">
      <alignment horizontal="left" vertical="center" wrapText="1"/>
      <protection/>
    </xf>
    <xf numFmtId="0" fontId="11" fillId="72" borderId="5" xfId="350" applyFont="1" applyFill="1" applyBorder="1" applyAlignment="1">
      <alignment horizontal="left" vertical="center" wrapText="1"/>
      <protection/>
    </xf>
    <xf numFmtId="0" fontId="107" fillId="0" borderId="0" xfId="0" applyFont="1" applyAlignment="1">
      <alignment horizontal="center" vertical="center"/>
    </xf>
    <xf numFmtId="0" fontId="94" fillId="58" borderId="27" xfId="0" applyFont="1" applyFill="1" applyBorder="1" applyAlignment="1">
      <alignment horizontal="left" vertical="center"/>
    </xf>
    <xf numFmtId="180" fontId="12" fillId="68" borderId="27" xfId="0" applyNumberFormat="1" applyFont="1" applyFill="1" applyBorder="1" applyAlignment="1">
      <alignment horizontal="right" vertical="center" wrapText="1"/>
    </xf>
    <xf numFmtId="0" fontId="95" fillId="68" borderId="39" xfId="0" applyFont="1" applyFill="1" applyBorder="1" applyAlignment="1">
      <alignment horizontal="center" vertical="center"/>
    </xf>
    <xf numFmtId="0" fontId="95" fillId="68" borderId="5" xfId="0" applyFont="1" applyFill="1" applyBorder="1" applyAlignment="1">
      <alignment horizontal="center" vertical="center"/>
    </xf>
    <xf numFmtId="0" fontId="11" fillId="71" borderId="39" xfId="350" applyFont="1" applyFill="1" applyBorder="1" applyAlignment="1">
      <alignment horizontal="left" vertical="center"/>
      <protection/>
    </xf>
    <xf numFmtId="0" fontId="11" fillId="71" borderId="5" xfId="350" applyFont="1" applyFill="1" applyBorder="1" applyAlignment="1">
      <alignment horizontal="left" vertical="center"/>
      <protection/>
    </xf>
    <xf numFmtId="0" fontId="11" fillId="71" borderId="30" xfId="350" applyFont="1" applyFill="1" applyBorder="1" applyAlignment="1">
      <alignment horizontal="left" vertical="center"/>
      <protection/>
    </xf>
  </cellXfs>
  <cellStyles count="548">
    <cellStyle name="Normal" xfId="0"/>
    <cellStyle name="-Cell-Column Header" xfId="15"/>
    <cellStyle name="-Col-Account Name" xfId="16"/>
    <cellStyle name="-Col-Categories or Description" xfId="17"/>
    <cellStyle name="-Col-Code: Account" xfId="18"/>
    <cellStyle name="-Col-Code: Account or Budget" xfId="19"/>
    <cellStyle name="-Col-Code: Budget" xfId="20"/>
    <cellStyle name="-Col-Code: DC Finance" xfId="21"/>
    <cellStyle name="-Col-Currency EUR" xfId="22"/>
    <cellStyle name="-Col-Currency GBP" xfId="23"/>
    <cellStyle name="-Col-Currency USD" xfId="24"/>
    <cellStyle name="-Col-Numeric" xfId="25"/>
    <cellStyle name="-Col-Numeric 2" xfId="26"/>
    <cellStyle name="-Col-Numeric 3" xfId="27"/>
    <cellStyle name="-Col-Percentage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Énfasis1" xfId="35"/>
    <cellStyle name="20% - Énfasis1 2" xfId="36"/>
    <cellStyle name="20% - Énfasis1 3" xfId="37"/>
    <cellStyle name="20% - Énfasis2" xfId="38"/>
    <cellStyle name="20% - Énfasis2 2" xfId="39"/>
    <cellStyle name="20% - Énfasis2 3" xfId="40"/>
    <cellStyle name="20% - Énfasis3" xfId="41"/>
    <cellStyle name="20% - Énfasis3 2" xfId="42"/>
    <cellStyle name="20% - Énfasis3 3" xfId="43"/>
    <cellStyle name="20% - Énfasis4" xfId="44"/>
    <cellStyle name="20% - Énfasis4 2" xfId="45"/>
    <cellStyle name="20% - Énfasis4 3" xfId="46"/>
    <cellStyle name="20% - Énfasis5" xfId="47"/>
    <cellStyle name="20% - Énfasis5 2" xfId="48"/>
    <cellStyle name="20% - Énfasis5 3" xfId="49"/>
    <cellStyle name="20% - Énfasis6" xfId="50"/>
    <cellStyle name="20% - Énfasis6 2" xfId="51"/>
    <cellStyle name="20% - Énfasis6 3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Énfasis1" xfId="59"/>
    <cellStyle name="40% - Énfasis1 2" xfId="60"/>
    <cellStyle name="40% - Énfasis1 3" xfId="61"/>
    <cellStyle name="40% - Énfasis2" xfId="62"/>
    <cellStyle name="40% - Énfasis2 2" xfId="63"/>
    <cellStyle name="40% - Énfasis2 3" xfId="64"/>
    <cellStyle name="40% - Énfasis3" xfId="65"/>
    <cellStyle name="40% - Énfasis3 2" xfId="66"/>
    <cellStyle name="40% - Énfasis3 3" xfId="67"/>
    <cellStyle name="40% - Énfasis4" xfId="68"/>
    <cellStyle name="40% - Énfasis4 2" xfId="69"/>
    <cellStyle name="40% - Énfasis4 3" xfId="70"/>
    <cellStyle name="40% - Énfasis5" xfId="71"/>
    <cellStyle name="40% - Énfasis5 2" xfId="72"/>
    <cellStyle name="40% - Énfasis5 3" xfId="73"/>
    <cellStyle name="40% - Énfasis6" xfId="74"/>
    <cellStyle name="40% - Énfasis6 2" xfId="75"/>
    <cellStyle name="40% - Énfasis6 3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Énfasis1" xfId="83"/>
    <cellStyle name="60% - Énfasis1 2" xfId="84"/>
    <cellStyle name="60% - Énfasis1 3" xfId="85"/>
    <cellStyle name="60% - Énfasis2" xfId="86"/>
    <cellStyle name="60% - Énfasis2 2" xfId="87"/>
    <cellStyle name="60% - Énfasis2 3" xfId="88"/>
    <cellStyle name="60% - Énfasis3" xfId="89"/>
    <cellStyle name="60% - Énfasis3 2" xfId="90"/>
    <cellStyle name="60% - Énfasis3 3" xfId="91"/>
    <cellStyle name="60% - Énfasis4" xfId="92"/>
    <cellStyle name="60% - Énfasis4 2" xfId="93"/>
    <cellStyle name="60% - Énfasis4 3" xfId="94"/>
    <cellStyle name="60% - Énfasis5" xfId="95"/>
    <cellStyle name="60% - Énfasis5 2" xfId="96"/>
    <cellStyle name="60% - Énfasis5 3" xfId="97"/>
    <cellStyle name="60% - Énfasis6" xfId="98"/>
    <cellStyle name="60% - Énfasis6 2" xfId="99"/>
    <cellStyle name="60% - Énfasis6 3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aRow-Detail Line" xfId="107"/>
    <cellStyle name="aRow-Major Group" xfId="108"/>
    <cellStyle name="aRow-Minor Group" xfId="109"/>
    <cellStyle name="aRow-Report Total" xfId="110"/>
    <cellStyle name="aRow-Report Total 2" xfId="111"/>
    <cellStyle name="aRow-Subtotal" xfId="112"/>
    <cellStyle name="aRow-Subtotal 2" xfId="113"/>
    <cellStyle name="aRow-Subtotal 3" xfId="114"/>
    <cellStyle name="aRow-Title: Dir, Proj, Funder Name" xfId="115"/>
    <cellStyle name="aRow-Title: Document Name" xfId="116"/>
    <cellStyle name="aRow-Title: Program Name" xfId="117"/>
    <cellStyle name="aRow-Title: SFCG" xfId="118"/>
    <cellStyle name="aRow-Total" xfId="119"/>
    <cellStyle name="aRow-Total 2" xfId="120"/>
    <cellStyle name="Bad" xfId="121"/>
    <cellStyle name="Berekening" xfId="122"/>
    <cellStyle name="Berekening 2" xfId="123"/>
    <cellStyle name="Buena 2" xfId="124"/>
    <cellStyle name="Buena 3" xfId="125"/>
    <cellStyle name="Bueno" xfId="126"/>
    <cellStyle name="Calculation" xfId="127"/>
    <cellStyle name="Calculation 2" xfId="128"/>
    <cellStyle name="Cálculo" xfId="129"/>
    <cellStyle name="Cálculo 2" xfId="130"/>
    <cellStyle name="Cálculo 2 2" xfId="131"/>
    <cellStyle name="Cálculo 3" xfId="132"/>
    <cellStyle name="Cálculo 3 2" xfId="133"/>
    <cellStyle name="Celda de comprobación" xfId="134"/>
    <cellStyle name="Celda de comprobación 2" xfId="135"/>
    <cellStyle name="Celda de comprobación 3" xfId="136"/>
    <cellStyle name="Celda vinculada" xfId="137"/>
    <cellStyle name="Celda vinculada 2" xfId="138"/>
    <cellStyle name="Celda vinculada 3" xfId="139"/>
    <cellStyle name="Check Cell" xfId="140"/>
    <cellStyle name="Comma 2" xfId="141"/>
    <cellStyle name="Comma 2 2" xfId="142"/>
    <cellStyle name="Comma 2_BD IISEM 2013" xfId="143"/>
    <cellStyle name="Comma 3" xfId="144"/>
    <cellStyle name="Comma 4" xfId="145"/>
    <cellStyle name="Controlecel" xfId="146"/>
    <cellStyle name="Encabezado 4" xfId="147"/>
    <cellStyle name="Encabezado 4 2" xfId="148"/>
    <cellStyle name="Encabezado 4 3" xfId="149"/>
    <cellStyle name="Énfasis 1" xfId="150"/>
    <cellStyle name="Énfasis 2" xfId="151"/>
    <cellStyle name="Énfasis 3" xfId="152"/>
    <cellStyle name="Énfasis1" xfId="153"/>
    <cellStyle name="Énfasis1 - 20%" xfId="154"/>
    <cellStyle name="Énfasis1 - 40%" xfId="155"/>
    <cellStyle name="Énfasis1 - 60%" xfId="156"/>
    <cellStyle name="Énfasis1 2" xfId="157"/>
    <cellStyle name="Énfasis1 3" xfId="158"/>
    <cellStyle name="Énfasis2" xfId="159"/>
    <cellStyle name="Énfasis2 - 20%" xfId="160"/>
    <cellStyle name="Énfasis2 - 40%" xfId="161"/>
    <cellStyle name="Énfasis2 - 60%" xfId="162"/>
    <cellStyle name="Énfasis2 2" xfId="163"/>
    <cellStyle name="Énfasis2 3" xfId="164"/>
    <cellStyle name="Énfasis3" xfId="165"/>
    <cellStyle name="Énfasis3 - 20%" xfId="166"/>
    <cellStyle name="Énfasis3 - 40%" xfId="167"/>
    <cellStyle name="Énfasis3 - 60%" xfId="168"/>
    <cellStyle name="Énfasis3 2" xfId="169"/>
    <cellStyle name="Énfasis3 3" xfId="170"/>
    <cellStyle name="Énfasis4" xfId="171"/>
    <cellStyle name="Énfasis4 - 20%" xfId="172"/>
    <cellStyle name="Énfasis4 - 40%" xfId="173"/>
    <cellStyle name="Énfasis4 - 60%" xfId="174"/>
    <cellStyle name="Énfasis4 2" xfId="175"/>
    <cellStyle name="Énfasis4 3" xfId="176"/>
    <cellStyle name="Énfasis5" xfId="177"/>
    <cellStyle name="Énfasis5 - 20%" xfId="178"/>
    <cellStyle name="Énfasis5 - 40%" xfId="179"/>
    <cellStyle name="Énfasis5 - 60%" xfId="180"/>
    <cellStyle name="Énfasis5 2" xfId="181"/>
    <cellStyle name="Énfasis5 3" xfId="182"/>
    <cellStyle name="Énfasis6" xfId="183"/>
    <cellStyle name="Énfasis6 - 20%" xfId="184"/>
    <cellStyle name="Énfasis6 - 40%" xfId="185"/>
    <cellStyle name="Énfasis6 - 60%" xfId="186"/>
    <cellStyle name="Énfasis6 2" xfId="187"/>
    <cellStyle name="Énfasis6 3" xfId="188"/>
    <cellStyle name="Entrada" xfId="189"/>
    <cellStyle name="Entrada 2" xfId="190"/>
    <cellStyle name="Entrada 2 2" xfId="191"/>
    <cellStyle name="Entrada 3" xfId="192"/>
    <cellStyle name="Entrada 3 2" xfId="193"/>
    <cellStyle name="Euro" xfId="194"/>
    <cellStyle name="Euro 2" xfId="195"/>
    <cellStyle name="Euro 2 2" xfId="196"/>
    <cellStyle name="Euro 3" xfId="197"/>
    <cellStyle name="Euro 4" xfId="198"/>
    <cellStyle name="Euro 5" xfId="199"/>
    <cellStyle name="Euro 6" xfId="200"/>
    <cellStyle name="Euro_BD IISEM 2013" xfId="201"/>
    <cellStyle name="Excel Built-in Millares_Prpto Pryto IMU-Jul-2008" xfId="202"/>
    <cellStyle name="Explanatory Text" xfId="203"/>
    <cellStyle name="Gekoppelde cel" xfId="204"/>
    <cellStyle name="Goed" xfId="205"/>
    <cellStyle name="Good" xfId="206"/>
    <cellStyle name="Heading 1" xfId="207"/>
    <cellStyle name="Heading 2" xfId="208"/>
    <cellStyle name="Heading 3" xfId="209"/>
    <cellStyle name="Heading 4" xfId="210"/>
    <cellStyle name="Hyperlink" xfId="211"/>
    <cellStyle name="Followed Hyperlink" xfId="212"/>
    <cellStyle name="Incorrecto" xfId="213"/>
    <cellStyle name="Incorrecto 2" xfId="214"/>
    <cellStyle name="Incorrecto 3" xfId="215"/>
    <cellStyle name="Input" xfId="216"/>
    <cellStyle name="Input 2" xfId="217"/>
    <cellStyle name="Invoer" xfId="218"/>
    <cellStyle name="Invoer 2" xfId="219"/>
    <cellStyle name="Kop 1" xfId="220"/>
    <cellStyle name="Kop 2" xfId="221"/>
    <cellStyle name="Kop 3" xfId="222"/>
    <cellStyle name="Kop 4" xfId="223"/>
    <cellStyle name="Linked Cell" xfId="224"/>
    <cellStyle name="Comma" xfId="225"/>
    <cellStyle name="Comma [0]" xfId="226"/>
    <cellStyle name="Millares [0] 2" xfId="227"/>
    <cellStyle name="Millares [0] 2 2" xfId="228"/>
    <cellStyle name="Millares [0] 3" xfId="229"/>
    <cellStyle name="Millares [0] 4" xfId="230"/>
    <cellStyle name="Millares 10" xfId="231"/>
    <cellStyle name="Millares 10 2" xfId="232"/>
    <cellStyle name="Millares 11" xfId="233"/>
    <cellStyle name="Millares 11 2" xfId="234"/>
    <cellStyle name="Millares 12" xfId="235"/>
    <cellStyle name="Millares 13" xfId="236"/>
    <cellStyle name="Millares 13 2" xfId="237"/>
    <cellStyle name="Millares 14" xfId="238"/>
    <cellStyle name="Millares 15" xfId="239"/>
    <cellStyle name="Millares 16" xfId="240"/>
    <cellStyle name="Millares 2" xfId="241"/>
    <cellStyle name="Millares 2 2" xfId="242"/>
    <cellStyle name="Millares 2 2 2" xfId="243"/>
    <cellStyle name="Millares 2 2 2 2" xfId="244"/>
    <cellStyle name="Millares 2 2 3" xfId="245"/>
    <cellStyle name="Millares 2 2 4" xfId="246"/>
    <cellStyle name="Millares 2 2_Cronograma 2012 Oxfam Solidaridad" xfId="247"/>
    <cellStyle name="Millares 2 3" xfId="248"/>
    <cellStyle name="Millares 2 3 2" xfId="249"/>
    <cellStyle name="Millares 2 3 2 2" xfId="250"/>
    <cellStyle name="Millares 2 3 2 3" xfId="251"/>
    <cellStyle name="Millares 2 3 3" xfId="252"/>
    <cellStyle name="Millares 2 4" xfId="253"/>
    <cellStyle name="Millares 2 5" xfId="254"/>
    <cellStyle name="Millares 2_BD IISEM 2013" xfId="255"/>
    <cellStyle name="Millares 26" xfId="256"/>
    <cellStyle name="Millares 26 2" xfId="257"/>
    <cellStyle name="Millares 27" xfId="258"/>
    <cellStyle name="Millares 3" xfId="259"/>
    <cellStyle name="Millares 3 10" xfId="260"/>
    <cellStyle name="Millares 3 11" xfId="261"/>
    <cellStyle name="Millares 3 12" xfId="262"/>
    <cellStyle name="Millares 3 13" xfId="263"/>
    <cellStyle name="Millares 3 14" xfId="264"/>
    <cellStyle name="Millares 3 15" xfId="265"/>
    <cellStyle name="Millares 3 2" xfId="266"/>
    <cellStyle name="Millares 3 2 2" xfId="267"/>
    <cellStyle name="Millares 3 3" xfId="268"/>
    <cellStyle name="Millares 3 4" xfId="269"/>
    <cellStyle name="Millares 3 5" xfId="270"/>
    <cellStyle name="Millares 3 6" xfId="271"/>
    <cellStyle name="Millares 3 7" xfId="272"/>
    <cellStyle name="Millares 3 8" xfId="273"/>
    <cellStyle name="Millares 3 9" xfId="274"/>
    <cellStyle name="Millares 4" xfId="275"/>
    <cellStyle name="Millares 4 2" xfId="276"/>
    <cellStyle name="Millares 4 3" xfId="277"/>
    <cellStyle name="Millares 5" xfId="278"/>
    <cellStyle name="Millares 5 2" xfId="279"/>
    <cellStyle name="Millares 5 3" xfId="280"/>
    <cellStyle name="Millares 6" xfId="281"/>
    <cellStyle name="Millares 6 2" xfId="282"/>
    <cellStyle name="Millares 7" xfId="283"/>
    <cellStyle name="Millares 8" xfId="284"/>
    <cellStyle name="Millares 9" xfId="285"/>
    <cellStyle name="Millares 93" xfId="286"/>
    <cellStyle name="Currency" xfId="287"/>
    <cellStyle name="Currency [0]" xfId="288"/>
    <cellStyle name="Moneda [0] 2" xfId="289"/>
    <cellStyle name="Moneda [0] 2 2" xfId="290"/>
    <cellStyle name="Moneda [0] 3" xfId="291"/>
    <cellStyle name="Moneda [0] 3 2" xfId="292"/>
    <cellStyle name="Moneda [0] 3 2 2" xfId="293"/>
    <cellStyle name="Moneda [0] 3 3" xfId="294"/>
    <cellStyle name="Moneda [0] 4" xfId="295"/>
    <cellStyle name="Moneda [0] 4 2" xfId="296"/>
    <cellStyle name="Moneda 2" xfId="297"/>
    <cellStyle name="Moneda 2 2" xfId="298"/>
    <cellStyle name="Moneda 2 3" xfId="299"/>
    <cellStyle name="Moneda 2 3 2" xfId="300"/>
    <cellStyle name="Moneda 2 4" xfId="301"/>
    <cellStyle name="Moneda 2 5" xfId="302"/>
    <cellStyle name="Moneda 3" xfId="303"/>
    <cellStyle name="Moneda 3 2" xfId="304"/>
    <cellStyle name="Moneda 4" xfId="305"/>
    <cellStyle name="Moneda 5" xfId="306"/>
    <cellStyle name="Moneda 6" xfId="307"/>
    <cellStyle name="Moneda 7" xfId="308"/>
    <cellStyle name="Moneda 8" xfId="309"/>
    <cellStyle name="Moneda 9" xfId="310"/>
    <cellStyle name="Neutraal" xfId="311"/>
    <cellStyle name="Neutral" xfId="312"/>
    <cellStyle name="Neutral 2" xfId="313"/>
    <cellStyle name="Neutral 3" xfId="314"/>
    <cellStyle name="Nivel1" xfId="315"/>
    <cellStyle name="Nivel2" xfId="316"/>
    <cellStyle name="Nivel3" xfId="317"/>
    <cellStyle name="Nivel4" xfId="318"/>
    <cellStyle name="Nivel5" xfId="319"/>
    <cellStyle name="Nivel6" xfId="320"/>
    <cellStyle name="Nivel7" xfId="321"/>
    <cellStyle name="Normal 10" xfId="322"/>
    <cellStyle name="Normal 10 2" xfId="323"/>
    <cellStyle name="Normal 10 2 2" xfId="324"/>
    <cellStyle name="Normal 10 3" xfId="325"/>
    <cellStyle name="Normal 10 4" xfId="326"/>
    <cellStyle name="Normal 10_0 BALZAC SOCIA LOCAL ES 2012 Revisado x Aminta 25.07.2012 incluye Junio" xfId="327"/>
    <cellStyle name="Normal 11" xfId="328"/>
    <cellStyle name="Normal 11 2" xfId="329"/>
    <cellStyle name="Normal 12" xfId="330"/>
    <cellStyle name="Normal 12 2" xfId="331"/>
    <cellStyle name="Normal 12 3" xfId="332"/>
    <cellStyle name="Normal 13" xfId="333"/>
    <cellStyle name="Normal 13 2" xfId="334"/>
    <cellStyle name="Normal 14" xfId="335"/>
    <cellStyle name="Normal 14 2" xfId="336"/>
    <cellStyle name="Normal 14_0 BALZAC SOCIA LOCAL ES 2012 Revisado x Aminta 25.07.2012 incluye Junio" xfId="337"/>
    <cellStyle name="Normal 15" xfId="338"/>
    <cellStyle name="Normal 15 2" xfId="339"/>
    <cellStyle name="Normal 16" xfId="340"/>
    <cellStyle name="Normal 16 2" xfId="341"/>
    <cellStyle name="Normal 16 3" xfId="342"/>
    <cellStyle name="Normal 17" xfId="343"/>
    <cellStyle name="Normal 17 2" xfId="344"/>
    <cellStyle name="Normal 17 3" xfId="345"/>
    <cellStyle name="Normal 18" xfId="346"/>
    <cellStyle name="Normal 18 2" xfId="347"/>
    <cellStyle name="Normal 19" xfId="348"/>
    <cellStyle name="Normal 19 2" xfId="349"/>
    <cellStyle name="Normal 2" xfId="350"/>
    <cellStyle name="Normal 2 10" xfId="351"/>
    <cellStyle name="Normal 2 11" xfId="352"/>
    <cellStyle name="Normal 2 12" xfId="353"/>
    <cellStyle name="Normal 2 13" xfId="354"/>
    <cellStyle name="Normal 2 2" xfId="355"/>
    <cellStyle name="Normal 2 2 2" xfId="356"/>
    <cellStyle name="Normal 2 2 3" xfId="357"/>
    <cellStyle name="Normal 2 3" xfId="358"/>
    <cellStyle name="Normal 2 3 2" xfId="359"/>
    <cellStyle name="Normal 2 3 3" xfId="360"/>
    <cellStyle name="Normal 2 4" xfId="361"/>
    <cellStyle name="Normal 2 4 2" xfId="362"/>
    <cellStyle name="Normal 2 4 3" xfId="363"/>
    <cellStyle name="Normal 2 5" xfId="364"/>
    <cellStyle name="Normal 2 6" xfId="365"/>
    <cellStyle name="Normal 2 7" xfId="366"/>
    <cellStyle name="Normal 2 8" xfId="367"/>
    <cellStyle name="Normal 2 9" xfId="368"/>
    <cellStyle name="Normal 2_0 BALZAC SOCIA LOCAL ES 2012 Revisado x Aminta 25.07.2012 incluye Junio" xfId="369"/>
    <cellStyle name="Normal 20" xfId="370"/>
    <cellStyle name="Normal 20 2" xfId="371"/>
    <cellStyle name="Normal 21" xfId="372"/>
    <cellStyle name="Normal 21 2" xfId="373"/>
    <cellStyle name="Normal 22" xfId="374"/>
    <cellStyle name="Normal 22 2" xfId="375"/>
    <cellStyle name="Normal 23" xfId="376"/>
    <cellStyle name="Normal 23 2" xfId="377"/>
    <cellStyle name="Normal 24" xfId="378"/>
    <cellStyle name="Normal 24 2" xfId="379"/>
    <cellStyle name="Normal 25" xfId="380"/>
    <cellStyle name="Normal 26" xfId="381"/>
    <cellStyle name="Normal 27" xfId="382"/>
    <cellStyle name="Normal 28" xfId="383"/>
    <cellStyle name="Normal 29" xfId="384"/>
    <cellStyle name="Normal 3" xfId="385"/>
    <cellStyle name="Normal 3 10" xfId="386"/>
    <cellStyle name="Normal 3 11" xfId="387"/>
    <cellStyle name="Normal 3 12" xfId="388"/>
    <cellStyle name="Normal 3 13" xfId="389"/>
    <cellStyle name="Normal 3 14" xfId="390"/>
    <cellStyle name="Normal 3 2" xfId="391"/>
    <cellStyle name="Normal 3 2 2" xfId="392"/>
    <cellStyle name="Normal 3 2 3" xfId="393"/>
    <cellStyle name="Normal 3 3" xfId="394"/>
    <cellStyle name="Normal 3 3 2" xfId="395"/>
    <cellStyle name="Normal 3 4" xfId="396"/>
    <cellStyle name="Normal 3 5" xfId="397"/>
    <cellStyle name="Normal 3 6" xfId="398"/>
    <cellStyle name="Normal 3 7" xfId="399"/>
    <cellStyle name="Normal 3 8" xfId="400"/>
    <cellStyle name="Normal 3 9" xfId="401"/>
    <cellStyle name="Normal 3_0 BALZAC SOCIA LOCAL ES 2012 Revisado x Aminta 25.07.2012 incluye Junio" xfId="402"/>
    <cellStyle name="Normal 30" xfId="403"/>
    <cellStyle name="Normal 31" xfId="404"/>
    <cellStyle name="Normal 32" xfId="405"/>
    <cellStyle name="Normal 33" xfId="406"/>
    <cellStyle name="Normal 34" xfId="407"/>
    <cellStyle name="Normal 35" xfId="408"/>
    <cellStyle name="Normal 36" xfId="409"/>
    <cellStyle name="Normal 37" xfId="410"/>
    <cellStyle name="Normal 38" xfId="411"/>
    <cellStyle name="Normal 39" xfId="412"/>
    <cellStyle name="Normal 4" xfId="413"/>
    <cellStyle name="Normal 4 2" xfId="414"/>
    <cellStyle name="Normal 4 2 2" xfId="415"/>
    <cellStyle name="Normal 4 2 2 2" xfId="416"/>
    <cellStyle name="Normal 4 2 3" xfId="417"/>
    <cellStyle name="Normal 4 3" xfId="418"/>
    <cellStyle name="Normal 4 4" xfId="419"/>
    <cellStyle name="Normal 4 4 2" xfId="420"/>
    <cellStyle name="Normal 4 5" xfId="421"/>
    <cellStyle name="Normal 4 6" xfId="422"/>
    <cellStyle name="Normal 4 7" xfId="423"/>
    <cellStyle name="Normal 4 8" xfId="424"/>
    <cellStyle name="Normal 4_0 BALZAC SOCIA LOCAL ES 2012 Revisado x Aminta 25.07.2012 incluye Junio" xfId="425"/>
    <cellStyle name="Normal 40" xfId="426"/>
    <cellStyle name="Normal 41" xfId="427"/>
    <cellStyle name="Normal 42" xfId="428"/>
    <cellStyle name="Normal 43" xfId="429"/>
    <cellStyle name="Normal 44" xfId="430"/>
    <cellStyle name="Normal 45" xfId="431"/>
    <cellStyle name="Normal 46" xfId="432"/>
    <cellStyle name="Normal 47" xfId="433"/>
    <cellStyle name="Normal 48" xfId="434"/>
    <cellStyle name="Normal 49" xfId="435"/>
    <cellStyle name="Normal 5" xfId="436"/>
    <cellStyle name="Normal 5 2" xfId="437"/>
    <cellStyle name="Normal 5 3" xfId="438"/>
    <cellStyle name="Normal 5 4" xfId="439"/>
    <cellStyle name="Normal 50" xfId="440"/>
    <cellStyle name="Normal 51" xfId="441"/>
    <cellStyle name="Normal 52" xfId="442"/>
    <cellStyle name="Normal 53" xfId="443"/>
    <cellStyle name="Normal 54" xfId="444"/>
    <cellStyle name="Normal 55" xfId="445"/>
    <cellStyle name="Normal 56" xfId="446"/>
    <cellStyle name="Normal 57" xfId="447"/>
    <cellStyle name="Normal 58" xfId="448"/>
    <cellStyle name="Normal 59" xfId="449"/>
    <cellStyle name="Normal 6" xfId="450"/>
    <cellStyle name="Normal 6 2" xfId="451"/>
    <cellStyle name="Normal 6 2 2" xfId="452"/>
    <cellStyle name="Normal 6 2 3" xfId="453"/>
    <cellStyle name="Normal 6 3" xfId="454"/>
    <cellStyle name="Normal 6 4" xfId="455"/>
    <cellStyle name="Normal 6 5" xfId="456"/>
    <cellStyle name="Normal 6 6" xfId="457"/>
    <cellStyle name="Normal 6_BDIISEM 2012" xfId="458"/>
    <cellStyle name="Normal 60" xfId="459"/>
    <cellStyle name="Normal 61" xfId="460"/>
    <cellStyle name="Normal 7" xfId="461"/>
    <cellStyle name="Normal 7 2" xfId="462"/>
    <cellStyle name="Normal 7 2 2" xfId="463"/>
    <cellStyle name="Normal 7 3" xfId="464"/>
    <cellStyle name="Normal 7 4" xfId="465"/>
    <cellStyle name="Normal 8" xfId="466"/>
    <cellStyle name="Normal 8 2" xfId="467"/>
    <cellStyle name="Normal 9" xfId="468"/>
    <cellStyle name="Normal 9 2" xfId="469"/>
    <cellStyle name="Notas" xfId="470"/>
    <cellStyle name="Notas 2" xfId="471"/>
    <cellStyle name="Notas 2 2" xfId="472"/>
    <cellStyle name="Notas 2 3" xfId="473"/>
    <cellStyle name="Notas 3" xfId="474"/>
    <cellStyle name="Notas 3 2" xfId="475"/>
    <cellStyle name="Notas 4" xfId="476"/>
    <cellStyle name="Note" xfId="477"/>
    <cellStyle name="Note 2" xfId="478"/>
    <cellStyle name="Note 2 2" xfId="479"/>
    <cellStyle name="Note 3" xfId="480"/>
    <cellStyle name="Note 3 2" xfId="481"/>
    <cellStyle name="Note 4" xfId="482"/>
    <cellStyle name="Note_BDIISEM 2012" xfId="483"/>
    <cellStyle name="Notitie" xfId="484"/>
    <cellStyle name="Notitie 2" xfId="485"/>
    <cellStyle name="Ongeldig" xfId="486"/>
    <cellStyle name="Output" xfId="487"/>
    <cellStyle name="Output 2" xfId="488"/>
    <cellStyle name="Output 3" xfId="489"/>
    <cellStyle name="Percent" xfId="490"/>
    <cellStyle name="Porcentaje 2" xfId="491"/>
    <cellStyle name="Porcentaje 3" xfId="492"/>
    <cellStyle name="Porcentaje 3 2" xfId="493"/>
    <cellStyle name="Porcentual 10" xfId="494"/>
    <cellStyle name="Porcentual 2" xfId="495"/>
    <cellStyle name="Porcentual 2 2" xfId="496"/>
    <cellStyle name="Porcentual 2 3" xfId="497"/>
    <cellStyle name="Porcentual 2 4" xfId="498"/>
    <cellStyle name="Porcentual 3" xfId="499"/>
    <cellStyle name="Porcentual 3 2" xfId="500"/>
    <cellStyle name="Porcentual 3 3" xfId="501"/>
    <cellStyle name="Porcentual 3 4" xfId="502"/>
    <cellStyle name="Porcentual 4" xfId="503"/>
    <cellStyle name="Porcentual 4 2" xfId="504"/>
    <cellStyle name="Porcentual 5" xfId="505"/>
    <cellStyle name="Porcentual 5 2" xfId="506"/>
    <cellStyle name="Porcentual 6" xfId="507"/>
    <cellStyle name="Presupuestos" xfId="508"/>
    <cellStyle name="Salida" xfId="509"/>
    <cellStyle name="Salida 2" xfId="510"/>
    <cellStyle name="Salida 2 2" xfId="511"/>
    <cellStyle name="Salida 2 3" xfId="512"/>
    <cellStyle name="Salida 3" xfId="513"/>
    <cellStyle name="Salida 3 2" xfId="514"/>
    <cellStyle name="Salida 3 3" xfId="515"/>
    <cellStyle name="SnipRepFormato1" xfId="516"/>
    <cellStyle name="SnipRepFormato2" xfId="517"/>
    <cellStyle name="SnipRepFormato3" xfId="518"/>
    <cellStyle name="SnipRepFormato4" xfId="519"/>
    <cellStyle name="SnipRepFormato5" xfId="520"/>
    <cellStyle name="Standard_Anpassen der Amortisation" xfId="521"/>
    <cellStyle name="Texto de advertencia" xfId="522"/>
    <cellStyle name="Texto de advertencia 2" xfId="523"/>
    <cellStyle name="Texto de advertencia 3" xfId="524"/>
    <cellStyle name="Texto explicativo" xfId="525"/>
    <cellStyle name="Texto explicativo 2" xfId="526"/>
    <cellStyle name="Texto explicativo 3" xfId="527"/>
    <cellStyle name="Titel" xfId="528"/>
    <cellStyle name="Title" xfId="529"/>
    <cellStyle name="Título" xfId="530"/>
    <cellStyle name="Título 1" xfId="531"/>
    <cellStyle name="Título 1 2" xfId="532"/>
    <cellStyle name="Título 1 3" xfId="533"/>
    <cellStyle name="Título 2" xfId="534"/>
    <cellStyle name="Título 2 2" xfId="535"/>
    <cellStyle name="Título 2 3" xfId="536"/>
    <cellStyle name="Título 3" xfId="537"/>
    <cellStyle name="Título 3 2" xfId="538"/>
    <cellStyle name="Título 3 3" xfId="539"/>
    <cellStyle name="Título 4" xfId="540"/>
    <cellStyle name="Título 5" xfId="541"/>
    <cellStyle name="Título de hoja" xfId="542"/>
    <cellStyle name="Totaal" xfId="543"/>
    <cellStyle name="Totaal 2" xfId="544"/>
    <cellStyle name="Totaal 3" xfId="545"/>
    <cellStyle name="Total" xfId="546"/>
    <cellStyle name="Total 2" xfId="547"/>
    <cellStyle name="Total 2 2" xfId="548"/>
    <cellStyle name="Total 2 3" xfId="549"/>
    <cellStyle name="Total 3" xfId="550"/>
    <cellStyle name="Total 3 2" xfId="551"/>
    <cellStyle name="Total 3 3" xfId="552"/>
    <cellStyle name="Uitvoer" xfId="553"/>
    <cellStyle name="Uitvoer 2" xfId="554"/>
    <cellStyle name="Uitvoer 3" xfId="555"/>
    <cellStyle name="Verklarende tekst" xfId="556"/>
    <cellStyle name="Vírgula_Folha1" xfId="557"/>
    <cellStyle name="Waarschuwingstekst" xfId="558"/>
    <cellStyle name="Währung [0]_Compiling Utility Macros" xfId="559"/>
    <cellStyle name="Währung_Compiling Utility Macros" xfId="560"/>
    <cellStyle name="Warning Text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114300</xdr:rowOff>
    </xdr:from>
    <xdr:to>
      <xdr:col>5</xdr:col>
      <xdr:colOff>428625</xdr:colOff>
      <xdr:row>3</xdr:row>
      <xdr:rowOff>47625</xdr:rowOff>
    </xdr:to>
    <xdr:pic>
      <xdr:nvPicPr>
        <xdr:cNvPr id="1" name="Imagen 2" descr="\\Coop-server\dades\MATERIAL GRÀFIC\Imatge corporativa i logos\NOU LOGO (propostes Bàrbara)\Logo_Cooperacci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5717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695325</xdr:colOff>
      <xdr:row>2</xdr:row>
      <xdr:rowOff>142875</xdr:rowOff>
    </xdr:to>
    <xdr:pic>
      <xdr:nvPicPr>
        <xdr:cNvPr id="1" name="2 Imagen" descr="\\Coop-server\dades\MATERIAL GRÀFIC\Imatge corporativa i logos\NOU LOGO (propostes Bàrbara)\Logo_Cooperacci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90500"/>
          <a:ext cx="1847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695325</xdr:colOff>
      <xdr:row>2</xdr:row>
      <xdr:rowOff>142875</xdr:rowOff>
    </xdr:to>
    <xdr:pic>
      <xdr:nvPicPr>
        <xdr:cNvPr id="1" name="2 Imagen" descr="\\Coop-server\dades\MATERIAL GRÀFIC\Imatge corporativa i logos\NOU LOGO (propostes Bàrbara)\Logo_Cooperacci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90500"/>
          <a:ext cx="1847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1476375</xdr:colOff>
      <xdr:row>1</xdr:row>
      <xdr:rowOff>0</xdr:rowOff>
    </xdr:from>
    <xdr:to>
      <xdr:col>5</xdr:col>
      <xdr:colOff>514350</xdr:colOff>
      <xdr:row>3</xdr:row>
      <xdr:rowOff>0</xdr:rowOff>
    </xdr:to>
    <xdr:pic>
      <xdr:nvPicPr>
        <xdr:cNvPr id="1" name="2 Imagen" descr="\\Coop-server\dades\MATERIAL GRÀFIC\Imatge corporativa i logos\NOU LOGO (propostes Bàrbara)\Logo_Cooperacci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61925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oop-server\Documents%20and%20Settings\Mujeres11\Escritorio\PGF_DFB13_SALVADOR_LAS%20DIGNAS-1.AL%2031.OCT.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oop-server\Documents%20and%20Settings\Mujeres%2032\Escritorio\Mis%20Archivos%20LAS%20DIGNAS\INFORMES\DF%20BIZKAIA\Formato%20correcto%20e%20informe%20al%2031.12.2014\PGF_DFB13_SALVADOR_LAS%20DIGNAS%20Abril%202015%20VER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oop-server\Users\Mujeres33\Documents\DOC%202013\Agencias\Mugarik%20Gabe\Informe-Programa\III-Informe%20MG-Programa%20dic-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oop-server\Users\Mujeres33\AppData\Local\Microsoft\Windows\Temporary%20Internet%20Files\Content.Outlook\6KZN1K4L\PFG%20LAS%20DIGNAS\LD%20Bizkaia%20Informe%20a%20Marzo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oop-server\datos\SEGTO_PROYECTOS\SALVADOR\2012\G.%20NAVARRA%2012\PGF_GOB.NAVARRA12_GUATEMAL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_MONEDA_LOCAL"/>
      <sheetName val="LISTADO_FACTURACION"/>
      <sheetName val="LISTADO_FACTURACION_COFINANCIAC"/>
      <sheetName val="INFORME"/>
      <sheetName val="TASA DE CAMBIO"/>
      <sheetName val="CODIGOS"/>
    </sheetNames>
    <sheetDataSet>
      <sheetData sheetId="5">
        <row r="3">
          <cell r="E3" t="str">
            <v>Act. 1.1  Desarrollo de dos módulos (3 jornadas cada módulo) de Formación en economía feminista con 6 grupos de 20 mujeres cada uno, pertenecientes a la Red de Mesoamericanas en Resistencia de El Salvador</v>
          </cell>
        </row>
        <row r="4">
          <cell r="E4" t="str">
            <v>Act 1.2  Compra de un lote de libros sobre temáticas de género, feministas y con énfasis en la economía feminista.</v>
          </cell>
        </row>
        <row r="5">
          <cell r="E5" t="str">
            <v>Act 1.3 Campaña de promoción de la Biblioteca Itinerante en 6 localidades donde se desarrollará la actividad</v>
          </cell>
        </row>
        <row r="6">
          <cell r="E6" t="str">
            <v>Act 1.4 Traslado e instalación de una biblioteca itinerante, con especialización en temáticas de género, feminismo y economía feminista, en 6 localidades.</v>
          </cell>
        </row>
        <row r="7">
          <cell r="E7" t="str">
            <v>Act. 1.5 Realización de 12 círculos de estudio con los 6 grupos de la Red sobre temáticas de economía feminista (60 mujeres)</v>
          </cell>
        </row>
        <row r="8">
          <cell r="E8" t="str">
            <v>Act 2.1 Creación del comité de Selección</v>
          </cell>
        </row>
        <row r="9">
          <cell r="E9" t="str">
            <v>Act 2.2 Realización de 11 visitas del Comité de Selección a las iniciativas económicas descritas en el mapeo desarrollado por la Red en El Salvador</v>
          </cell>
        </row>
        <row r="10">
          <cell r="E10" t="str">
            <v>Act 2.3 Selección de 2 iniciativas económicas en resistencia para experiencia "piloto"</v>
          </cell>
        </row>
        <row r="11">
          <cell r="E11" t="str">
            <v>Act 2.4 Adjudicación de 1  Fondo a cada una de las iniciativas seleccionadas (capital Semilla)</v>
          </cell>
        </row>
        <row r="12">
          <cell r="E12" t="str">
            <v>Act 2.5 12 Jornadas de seguimiento técnico a las 2 iniciativas económicas en resistencia seleccionadas, durante 6 meses.</v>
          </cell>
        </row>
        <row r="13">
          <cell r="E13" t="str">
            <v>Act 2.6 6 visitas de seguimiento y acompañamiento al fortalecimiento grupal colectivo con enfoque de economía feminista y del buen vivir, durante 6 meses</v>
          </cell>
        </row>
        <row r="14">
          <cell r="E14" t="str">
            <v>Act 3.1 (44) Jornadas de reflexión, seguimiento y discusión interna entre los 15 grupos de las Mesoamericanas en resistencia en El Salvador para la construcción de una Plataforma Política de demandas</v>
          </cell>
        </row>
        <row r="15">
          <cell r="E15" t="str">
            <v>Act 3.2 Acciones locales de visibilización de la plataforma política llevadas a cabo por los 15 grupos</v>
          </cell>
        </row>
        <row r="16">
          <cell r="E16" t="str">
            <v>Act 3.3 Diseño de la Sistematización y Act. 3.4. Sistematización audiovisual del proceso de construcción de la plataforma política</v>
          </cell>
        </row>
        <row r="17">
          <cell r="E17" t="str">
            <v>Act 3.5 (2) Reuniones de Comité Regional  para el debate y fortalecimiento organizativo  de las Mesoamericanas </v>
          </cell>
        </row>
        <row r="18">
          <cell r="E18" t="str">
            <v>Act 4.1 Diseño de la campaña a nivel nacional</v>
          </cell>
        </row>
        <row r="19">
          <cell r="E19" t="str">
            <v>Act 4.2 Desarrollo de la campaña a nivel nacional, para visibilizar la Red</v>
          </cell>
        </row>
        <row r="20">
          <cell r="E20" t="str">
            <v>Act 4.3 Reuniones en espacios de coordinación para establecer sinergias y alianzas y seguimiento equipo coordinación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CO_MONEDA_LOCAL"/>
      <sheetName val="LISTADO_FACTURACION"/>
      <sheetName val="LISTADO_FACTURACION_COFINANCIAC"/>
      <sheetName val="INFORME"/>
      <sheetName val="TASA DE CAMBIO"/>
      <sheetName val="CODIGOS"/>
    </sheetNames>
    <sheetDataSet>
      <sheetData sheetId="5">
        <row r="3">
          <cell r="A3" t="str">
            <v>ANTICIPO</v>
          </cell>
          <cell r="B3" t="str">
            <v>BANCO</v>
          </cell>
          <cell r="C3" t="str">
            <v>3. Compra de transporte de equipos y materiales</v>
          </cell>
          <cell r="D3" t="str">
            <v>3.1- Material de apoyo</v>
          </cell>
          <cell r="E3" t="str">
            <v>Act. 1.1  Desarrollo de dos módulos (3 jornadas cada módulo) de Formación en economía feminista con 6 grupos de 20 mujeres cada uno, pertenecientes a la Red de Mesoamericanas en Resistencia de El Salvador</v>
          </cell>
          <cell r="F3" t="str">
            <v>INF. 1</v>
          </cell>
        </row>
        <row r="4">
          <cell r="A4" t="str">
            <v>BANCO</v>
          </cell>
          <cell r="B4" t="str">
            <v>CAJA</v>
          </cell>
          <cell r="C4" t="str">
            <v>4. Personal local</v>
          </cell>
          <cell r="D4" t="str">
            <v>3.2- Lote de libros</v>
          </cell>
          <cell r="E4" t="str">
            <v>Act 1.2  Compra de un lote de libros sobre temáticas de género, feministas y con énfasis en la economía feminista.</v>
          </cell>
          <cell r="F4" t="str">
            <v>INF. 2</v>
          </cell>
        </row>
        <row r="5">
          <cell r="A5" t="str">
            <v>CAJA</v>
          </cell>
          <cell r="B5" t="str">
            <v>PTE. PAGO</v>
          </cell>
          <cell r="C5" t="str">
            <v>6. Adiestramiento y formación</v>
          </cell>
          <cell r="D5" t="str">
            <v>3.3- Gastos de envío</v>
          </cell>
          <cell r="E5" t="str">
            <v>Act 1.3 Campaña de promoción de la Biblioteca Itinerante en 6 localidades donde se desarrollará la actividad</v>
          </cell>
          <cell r="F5" t="str">
            <v>INF. 3</v>
          </cell>
        </row>
        <row r="6">
          <cell r="A6" t="str">
            <v>SEDE</v>
          </cell>
          <cell r="B6" t="str">
            <v>CH 11948</v>
          </cell>
          <cell r="C6" t="str">
            <v>8. Gastos de funcionamiento</v>
          </cell>
          <cell r="D6" t="str">
            <v>3.4- Combustible transporte biblioteca itinerante</v>
          </cell>
          <cell r="E6" t="str">
            <v>Act 1.4 Traslado e instalación de una biblioteca itinerante, con especialización en temáticas de género, feminismo y economía feminista, en 6 localidades.</v>
          </cell>
        </row>
        <row r="7">
          <cell r="A7" t="str">
            <v>INTERESES</v>
          </cell>
          <cell r="B7" t="str">
            <v>N/C</v>
          </cell>
          <cell r="D7" t="str">
            <v>3.5- Fotocopias</v>
          </cell>
          <cell r="E7" t="str">
            <v>Act. 1.5 Realización de 12 círculos de estudio con los 6 grupos de la Red sobre temáticas de economía feminista (60 mujeres)</v>
          </cell>
        </row>
        <row r="8">
          <cell r="A8" t="str">
            <v>CH 11948</v>
          </cell>
          <cell r="B8" t="str">
            <v>CH 3</v>
          </cell>
          <cell r="D8" t="str">
            <v>3.6- Volantes promoción biblioteca (5.000)</v>
          </cell>
          <cell r="E8" t="str">
            <v>Act 2.1 Creación del comité de Selección</v>
          </cell>
        </row>
        <row r="9">
          <cell r="A9" t="str">
            <v>N/C</v>
          </cell>
          <cell r="B9" t="str">
            <v>CH 4</v>
          </cell>
          <cell r="D9" t="str">
            <v>3.7- Promocional biblioteca (2 mantas)</v>
          </cell>
          <cell r="E9" t="str">
            <v>Act 2.2 Realización de 11 visitas del Comité de Selección a las iniciativas económicas descritas en el mapeo desarrollado por la Red en El Salvador</v>
          </cell>
        </row>
        <row r="10">
          <cell r="A10" t="str">
            <v>CH 3</v>
          </cell>
          <cell r="B10" t="str">
            <v>CH 5</v>
          </cell>
          <cell r="D10" t="str">
            <v>3.8- Alquiler de equipo de sonido móvil promoción biblioteca</v>
          </cell>
          <cell r="E10" t="str">
            <v>Act 2.3 Selección de 2 iniciativas económicas en resistencia para experiencia "piloto"</v>
          </cell>
        </row>
        <row r="11">
          <cell r="A11" t="str">
            <v>CH 4</v>
          </cell>
          <cell r="B11" t="str">
            <v>CH 6</v>
          </cell>
          <cell r="D11" t="str">
            <v>3.9- Volantes campañas locales (6.000)</v>
          </cell>
          <cell r="E11" t="str">
            <v>Act 2.4 Adjudicación de 1  Fondo a cada una de las iniciativas seleccionadas (capital Semilla)</v>
          </cell>
        </row>
        <row r="12">
          <cell r="A12" t="str">
            <v>CH 5</v>
          </cell>
          <cell r="B12" t="str">
            <v>CH 7</v>
          </cell>
          <cell r="D12" t="str">
            <v>3.10- Promocionales campañas locales (stickers, mantas…)</v>
          </cell>
          <cell r="E12" t="str">
            <v>Act 2.5 12 Jornadas de seguimiento técnico a las 2 iniciativas económicas en resistencia seleccionadas, durante 6 meses.</v>
          </cell>
        </row>
        <row r="13">
          <cell r="A13" t="str">
            <v>CH 6</v>
          </cell>
          <cell r="B13" t="str">
            <v>CH 8</v>
          </cell>
          <cell r="D13" t="str">
            <v>3.11- Alquiler equipo de sonido campañas locales</v>
          </cell>
          <cell r="E13" t="str">
            <v>Act 2.6 6 visitas de seguimiento y acompañamiento al fortalecimiento grupal colectivo con enfoque de economía feminista y del buen vivir, durante 6 meses</v>
          </cell>
        </row>
        <row r="14">
          <cell r="A14" t="str">
            <v>CH 7</v>
          </cell>
          <cell r="B14" t="str">
            <v>CH 9</v>
          </cell>
          <cell r="D14" t="str">
            <v>3.12- Volantes campaña nacional (8.000)</v>
          </cell>
          <cell r="E14" t="str">
            <v>Act 3.1 (44) Jornadas de reflexión, seguimiento y discusión interna entre los 15 grupos de las Mesoamericanas en resistencia en El Salvador para la construcción de una Plataforma Política de demandas</v>
          </cell>
        </row>
        <row r="15">
          <cell r="A15" t="str">
            <v>CH 8</v>
          </cell>
          <cell r="B15" t="str">
            <v>CH 10</v>
          </cell>
          <cell r="D15" t="str">
            <v>3.13- Promocionales campaña nacional</v>
          </cell>
          <cell r="E15" t="str">
            <v>Act 3.2 Acciones locales de visibilización de la plataforma política llevadas a cabo por los 15 grupos</v>
          </cell>
        </row>
        <row r="16">
          <cell r="A16" t="str">
            <v>CH 9</v>
          </cell>
          <cell r="B16" t="str">
            <v>CH 11</v>
          </cell>
          <cell r="D16" t="str">
            <v>3.14- Alquiler equipo de sonido con canopy campaña nacional</v>
          </cell>
          <cell r="E16" t="str">
            <v>Act 3.3 Diseño de la Sistematización y Act. 3.4. Sistematización audiovisual del proceso de construcción de la plataforma política</v>
          </cell>
        </row>
        <row r="17">
          <cell r="A17" t="str">
            <v>CH 10</v>
          </cell>
          <cell r="B17" t="str">
            <v>CH 12</v>
          </cell>
          <cell r="D17" t="str">
            <v>3.15- Capital semilla para iniciativas económicas</v>
          </cell>
          <cell r="E17" t="str">
            <v>Act 3.5 (2) Reuniones de Comité Regional  para el debate y fortalecimiento organizativo  de las Mesoamericanas </v>
          </cell>
        </row>
        <row r="18">
          <cell r="A18" t="str">
            <v>CH 11</v>
          </cell>
          <cell r="B18" t="str">
            <v>CH 13</v>
          </cell>
          <cell r="D18" t="str">
            <v>4.1- Técnica de género (tiempo completo)</v>
          </cell>
          <cell r="E18" t="str">
            <v>Act 4.1 Diseño de la campaña a nivel nacional</v>
          </cell>
        </row>
        <row r="19">
          <cell r="A19" t="str">
            <v>CH 12</v>
          </cell>
          <cell r="B19" t="str">
            <v>CH 14</v>
          </cell>
          <cell r="D19" t="str">
            <v>4.2- Coordinadora  (tiempo completo)</v>
          </cell>
          <cell r="E19" t="str">
            <v>Act 4.2 Desarrollo de la campaña a nivel nacional, para visibilizar la Red</v>
          </cell>
        </row>
        <row r="20">
          <cell r="A20" t="str">
            <v>CH 13</v>
          </cell>
          <cell r="B20" t="str">
            <v>CH 15</v>
          </cell>
          <cell r="D20" t="str">
            <v>4.3- Técnica seguimiento administrativo en Terreno - Mundubat (Personal local)</v>
          </cell>
          <cell r="E20" t="str">
            <v>Act 4.3 Reuniones en espacios de coordinación para establecer sinergias y alianzas y seguimiento equipo coordinación</v>
          </cell>
        </row>
        <row r="21">
          <cell r="A21" t="str">
            <v>CH 14</v>
          </cell>
          <cell r="B21" t="str">
            <v>CH 16</v>
          </cell>
          <cell r="D21" t="str">
            <v>6.1- Alimentación participantes</v>
          </cell>
        </row>
        <row r="22">
          <cell r="A22" t="str">
            <v>CH 15</v>
          </cell>
          <cell r="B22" t="str">
            <v>CH 17</v>
          </cell>
          <cell r="D22" t="str">
            <v>6.2- Transporte participantes</v>
          </cell>
        </row>
        <row r="23">
          <cell r="A23" t="str">
            <v>CH 16</v>
          </cell>
          <cell r="B23" t="str">
            <v>CH 18</v>
          </cell>
          <cell r="D23" t="str">
            <v>6.3- Aporte obras sociales/ mujeres organizadas</v>
          </cell>
        </row>
        <row r="24">
          <cell r="A24" t="str">
            <v>CH 17</v>
          </cell>
          <cell r="B24" t="str">
            <v>CH 19</v>
          </cell>
          <cell r="D24" t="str">
            <v>6.4- Transporte para 3 mujeres de la Red regional hacia El Salvador</v>
          </cell>
        </row>
        <row r="25">
          <cell r="A25" t="str">
            <v>CH 18</v>
          </cell>
          <cell r="B25" t="str">
            <v>CH 20</v>
          </cell>
          <cell r="D25" t="str">
            <v>6.5- Alojamiento 3 mujeres Red regional</v>
          </cell>
        </row>
        <row r="26">
          <cell r="A26" t="str">
            <v>CH 19</v>
          </cell>
          <cell r="B26" t="str">
            <v>CH 21</v>
          </cell>
          <cell r="D26" t="str">
            <v>6.6- Viáticos 3 mujeres Red regional</v>
          </cell>
        </row>
        <row r="27">
          <cell r="A27" t="str">
            <v>CH 20</v>
          </cell>
          <cell r="B27" t="str">
            <v>CH 22</v>
          </cell>
          <cell r="D27" t="str">
            <v>6.7- Honorarios facilitadoras módulos formación</v>
          </cell>
        </row>
        <row r="28">
          <cell r="A28" t="str">
            <v>CH 21</v>
          </cell>
          <cell r="B28" t="str">
            <v>CH 23</v>
          </cell>
          <cell r="D28" t="str">
            <v>6.8- Honorarios técnico/a especialista iniciativas económicas</v>
          </cell>
        </row>
        <row r="29">
          <cell r="A29" t="str">
            <v>CH 22</v>
          </cell>
          <cell r="B29" t="str">
            <v>CH 24</v>
          </cell>
          <cell r="D29" t="str">
            <v>6.9- Honorarios facilitadora talleres iniciativas económicas</v>
          </cell>
        </row>
        <row r="30">
          <cell r="A30" t="str">
            <v>CH 23</v>
          </cell>
          <cell r="B30" t="str">
            <v>CH 25</v>
          </cell>
          <cell r="D30" t="str">
            <v>6.10- Honorarios sistematización de la experiencia</v>
          </cell>
        </row>
        <row r="31">
          <cell r="A31" t="str">
            <v>CH 24</v>
          </cell>
          <cell r="B31" t="str">
            <v>CH 26</v>
          </cell>
          <cell r="D31" t="str">
            <v>6.11- Honorarios diseño campaña</v>
          </cell>
        </row>
        <row r="32">
          <cell r="A32" t="str">
            <v>CH 25</v>
          </cell>
          <cell r="B32" t="str">
            <v>CH 27</v>
          </cell>
          <cell r="D32" t="str">
            <v>6.12- Presentación artística</v>
          </cell>
        </row>
        <row r="33">
          <cell r="A33" t="str">
            <v>CH 26</v>
          </cell>
          <cell r="B33" t="str">
            <v>CH 28</v>
          </cell>
          <cell r="D33" t="str">
            <v>8.1- Gastos funcionamiento socia local</v>
          </cell>
        </row>
        <row r="34">
          <cell r="A34" t="str">
            <v>CH 27</v>
          </cell>
          <cell r="B34" t="str">
            <v>CH 29</v>
          </cell>
          <cell r="D34" t="str">
            <v>8.2- Transporte socia local (motorista)</v>
          </cell>
        </row>
        <row r="35">
          <cell r="A35" t="str">
            <v>CH 28</v>
          </cell>
          <cell r="B35" t="str">
            <v>CH 30</v>
          </cell>
          <cell r="D35" t="str">
            <v>8.3- Combustible socia local</v>
          </cell>
        </row>
        <row r="36">
          <cell r="A36" t="str">
            <v>CH 29</v>
          </cell>
          <cell r="B36" t="str">
            <v>CH 31</v>
          </cell>
          <cell r="D36" t="str">
            <v>8.4- Transporte taxi</v>
          </cell>
        </row>
        <row r="37">
          <cell r="A37" t="str">
            <v>CH 30</v>
          </cell>
          <cell r="B37" t="str">
            <v>CH 32</v>
          </cell>
          <cell r="D37" t="str">
            <v>8.5- Gastos funcionamiento Mundubat en terreno</v>
          </cell>
        </row>
        <row r="38">
          <cell r="A38" t="str">
            <v>CH 31</v>
          </cell>
          <cell r="B38" t="str">
            <v>CH 33</v>
          </cell>
        </row>
        <row r="39">
          <cell r="A39" t="str">
            <v>CH 32</v>
          </cell>
          <cell r="B39" t="str">
            <v>CH 34</v>
          </cell>
        </row>
        <row r="40">
          <cell r="A40" t="str">
            <v>CH 33</v>
          </cell>
          <cell r="B40" t="str">
            <v>CH 35</v>
          </cell>
        </row>
        <row r="41">
          <cell r="A41" t="str">
            <v>CH 34</v>
          </cell>
          <cell r="B41" t="str">
            <v>CH 36</v>
          </cell>
        </row>
        <row r="42">
          <cell r="A42" t="str">
            <v>CH 35</v>
          </cell>
          <cell r="B42" t="str">
            <v>CH 37</v>
          </cell>
        </row>
        <row r="43">
          <cell r="A43" t="str">
            <v>CH 36</v>
          </cell>
          <cell r="B43" t="str">
            <v>CH 38</v>
          </cell>
        </row>
        <row r="44">
          <cell r="A44" t="str">
            <v>CH 37</v>
          </cell>
          <cell r="B44" t="str">
            <v>CH 39</v>
          </cell>
        </row>
        <row r="45">
          <cell r="A45" t="str">
            <v>CH 38</v>
          </cell>
          <cell r="B45" t="str">
            <v>CH 40</v>
          </cell>
        </row>
        <row r="46">
          <cell r="A46" t="str">
            <v>CH 39</v>
          </cell>
          <cell r="B46" t="str">
            <v>CH 41</v>
          </cell>
        </row>
        <row r="47">
          <cell r="A47" t="str">
            <v>CH 40</v>
          </cell>
          <cell r="B47" t="str">
            <v>CH 42</v>
          </cell>
        </row>
        <row r="48">
          <cell r="A48" t="str">
            <v>CH 41</v>
          </cell>
          <cell r="B48" t="str">
            <v>CH 43</v>
          </cell>
        </row>
        <row r="49">
          <cell r="A49" t="str">
            <v>CH 42</v>
          </cell>
          <cell r="B49" t="str">
            <v>CH 44</v>
          </cell>
        </row>
        <row r="50">
          <cell r="A50" t="str">
            <v>CH 43</v>
          </cell>
          <cell r="B50" t="str">
            <v>CH 45</v>
          </cell>
        </row>
        <row r="51">
          <cell r="A51" t="str">
            <v>CH 44</v>
          </cell>
          <cell r="B51" t="str">
            <v>CH 46</v>
          </cell>
        </row>
        <row r="52">
          <cell r="A52" t="str">
            <v>CH 45</v>
          </cell>
          <cell r="B52" t="str">
            <v>CH 47</v>
          </cell>
        </row>
        <row r="53">
          <cell r="A53" t="str">
            <v>CH 46</v>
          </cell>
          <cell r="B53" t="str">
            <v>CH 48</v>
          </cell>
        </row>
        <row r="54">
          <cell r="A54" t="str">
            <v>CH 47</v>
          </cell>
          <cell r="B54" t="str">
            <v>CH 49</v>
          </cell>
        </row>
        <row r="55">
          <cell r="A55" t="str">
            <v>CH 48</v>
          </cell>
          <cell r="B55" t="str">
            <v>CH 50</v>
          </cell>
        </row>
        <row r="56">
          <cell r="A56" t="str">
            <v>CH 49</v>
          </cell>
          <cell r="B56" t="str">
            <v>CH 51</v>
          </cell>
        </row>
        <row r="57">
          <cell r="A57" t="str">
            <v>CH 50</v>
          </cell>
          <cell r="B57" t="str">
            <v>CH 52</v>
          </cell>
        </row>
        <row r="58">
          <cell r="A58" t="str">
            <v>CH 51</v>
          </cell>
          <cell r="B58" t="str">
            <v>CH 53</v>
          </cell>
        </row>
        <row r="59">
          <cell r="A59" t="str">
            <v>CH 52</v>
          </cell>
          <cell r="B59" t="str">
            <v>CH 54</v>
          </cell>
        </row>
        <row r="60">
          <cell r="A60" t="str">
            <v>CH 53</v>
          </cell>
          <cell r="B60" t="str">
            <v>CH 55</v>
          </cell>
        </row>
        <row r="61">
          <cell r="A61" t="str">
            <v>CH 54</v>
          </cell>
          <cell r="B61" t="str">
            <v>CH 56</v>
          </cell>
        </row>
        <row r="62">
          <cell r="A62" t="str">
            <v>CH 55</v>
          </cell>
          <cell r="B62" t="str">
            <v>CH 57</v>
          </cell>
        </row>
        <row r="63">
          <cell r="A63" t="str">
            <v>CH 56</v>
          </cell>
          <cell r="B63" t="str">
            <v>CH 58</v>
          </cell>
        </row>
        <row r="64">
          <cell r="A64" t="str">
            <v>CH 57</v>
          </cell>
          <cell r="B64" t="str">
            <v>CH 59</v>
          </cell>
        </row>
        <row r="65">
          <cell r="A65" t="str">
            <v>CH 58</v>
          </cell>
          <cell r="B65" t="str">
            <v>CH 60</v>
          </cell>
        </row>
        <row r="66">
          <cell r="A66" t="str">
            <v>CH 59</v>
          </cell>
          <cell r="B66" t="str">
            <v>CH 61</v>
          </cell>
        </row>
        <row r="67">
          <cell r="A67" t="str">
            <v>CH 60</v>
          </cell>
          <cell r="B67" t="str">
            <v>CH 62</v>
          </cell>
        </row>
        <row r="68">
          <cell r="A68" t="str">
            <v>CH 61</v>
          </cell>
          <cell r="B68" t="str">
            <v>CH 63</v>
          </cell>
        </row>
        <row r="69">
          <cell r="A69" t="str">
            <v>CH 62</v>
          </cell>
          <cell r="B69" t="str">
            <v>CH 64</v>
          </cell>
        </row>
        <row r="70">
          <cell r="A70" t="str">
            <v>CH 63</v>
          </cell>
          <cell r="B70" t="str">
            <v>CH 65</v>
          </cell>
        </row>
        <row r="71">
          <cell r="A71" t="str">
            <v>CH 64</v>
          </cell>
          <cell r="B71" t="str">
            <v>CH 66</v>
          </cell>
        </row>
        <row r="72">
          <cell r="A72" t="str">
            <v>CH 65</v>
          </cell>
          <cell r="B72" t="str">
            <v>CH 67</v>
          </cell>
        </row>
        <row r="73">
          <cell r="A73" t="str">
            <v>CH 66</v>
          </cell>
          <cell r="B73" t="str">
            <v>CH 68</v>
          </cell>
        </row>
        <row r="74">
          <cell r="A74" t="str">
            <v>CH 67</v>
          </cell>
          <cell r="B74" t="str">
            <v>CH 69</v>
          </cell>
        </row>
        <row r="75">
          <cell r="A75" t="str">
            <v>CH 68</v>
          </cell>
          <cell r="B75" t="str">
            <v>CH 70</v>
          </cell>
        </row>
        <row r="76">
          <cell r="A76" t="str">
            <v>CH 69</v>
          </cell>
          <cell r="B76" t="str">
            <v>CH 71</v>
          </cell>
        </row>
        <row r="77">
          <cell r="A77" t="str">
            <v>CH 70</v>
          </cell>
          <cell r="B77" t="str">
            <v>CH 72</v>
          </cell>
        </row>
        <row r="78">
          <cell r="A78" t="str">
            <v>CH 71</v>
          </cell>
          <cell r="B78" t="str">
            <v>CH 73</v>
          </cell>
        </row>
        <row r="79">
          <cell r="A79" t="str">
            <v>CH 72</v>
          </cell>
          <cell r="B79" t="str">
            <v>CH 74</v>
          </cell>
        </row>
        <row r="80">
          <cell r="A80" t="str">
            <v>CH 73</v>
          </cell>
          <cell r="B80" t="str">
            <v>CH 75</v>
          </cell>
        </row>
        <row r="81">
          <cell r="A81" t="str">
            <v>CH 74</v>
          </cell>
          <cell r="B81" t="str">
            <v>CH 76</v>
          </cell>
        </row>
        <row r="82">
          <cell r="A82" t="str">
            <v>CH 75</v>
          </cell>
          <cell r="B82" t="str">
            <v>CH 77</v>
          </cell>
        </row>
        <row r="83">
          <cell r="A83" t="str">
            <v>CH 76</v>
          </cell>
          <cell r="B83" t="str">
            <v>CH 78</v>
          </cell>
        </row>
        <row r="84">
          <cell r="A84" t="str">
            <v>CH 77</v>
          </cell>
          <cell r="B84" t="str">
            <v>CH 79</v>
          </cell>
        </row>
        <row r="85">
          <cell r="A85" t="str">
            <v>CH 78</v>
          </cell>
          <cell r="B85" t="str">
            <v>CH 80</v>
          </cell>
        </row>
        <row r="86">
          <cell r="A86" t="str">
            <v>CH 79</v>
          </cell>
          <cell r="B86" t="str">
            <v>CH 81</v>
          </cell>
        </row>
        <row r="87">
          <cell r="A87" t="str">
            <v>CH 80</v>
          </cell>
          <cell r="B87" t="str">
            <v>CH 82</v>
          </cell>
        </row>
        <row r="88">
          <cell r="A88" t="str">
            <v>CH 81</v>
          </cell>
          <cell r="B88" t="str">
            <v>CH 83</v>
          </cell>
        </row>
        <row r="89">
          <cell r="A89" t="str">
            <v>CH 82</v>
          </cell>
          <cell r="B89" t="str">
            <v>CH 84</v>
          </cell>
        </row>
        <row r="90">
          <cell r="A90" t="str">
            <v>CH 83</v>
          </cell>
          <cell r="B90" t="str">
            <v>CH 85</v>
          </cell>
        </row>
        <row r="91">
          <cell r="A91" t="str">
            <v>CH 84</v>
          </cell>
          <cell r="B91" t="str">
            <v>CH 86</v>
          </cell>
        </row>
        <row r="92">
          <cell r="A92" t="str">
            <v>CH 85</v>
          </cell>
          <cell r="B92" t="str">
            <v>CH 87</v>
          </cell>
        </row>
        <row r="93">
          <cell r="A93" t="str">
            <v>CH 86</v>
          </cell>
          <cell r="B93" t="str">
            <v>CH 88</v>
          </cell>
        </row>
        <row r="94">
          <cell r="A94" t="str">
            <v>CH 87</v>
          </cell>
          <cell r="B94" t="str">
            <v>CH 89</v>
          </cell>
        </row>
        <row r="95">
          <cell r="A95" t="str">
            <v>CH 88</v>
          </cell>
          <cell r="B95" t="str">
            <v>CH 90</v>
          </cell>
        </row>
        <row r="96">
          <cell r="A96" t="str">
            <v>CH 89</v>
          </cell>
          <cell r="B96" t="str">
            <v>CH 91</v>
          </cell>
        </row>
        <row r="97">
          <cell r="A97" t="str">
            <v>CH 90</v>
          </cell>
          <cell r="B97" t="str">
            <v>CH 92</v>
          </cell>
        </row>
        <row r="98">
          <cell r="A98" t="str">
            <v>CH 91</v>
          </cell>
          <cell r="B98" t="str">
            <v>CH 93</v>
          </cell>
        </row>
        <row r="99">
          <cell r="A99" t="str">
            <v>CH 92</v>
          </cell>
          <cell r="B99" t="str">
            <v>CH 94</v>
          </cell>
        </row>
        <row r="100">
          <cell r="A100" t="str">
            <v>CH 93</v>
          </cell>
          <cell r="B100" t="str">
            <v>CH 95</v>
          </cell>
        </row>
        <row r="101">
          <cell r="A101" t="str">
            <v>CH 94</v>
          </cell>
          <cell r="B101" t="str">
            <v>CH 96</v>
          </cell>
        </row>
        <row r="102">
          <cell r="A102" t="str">
            <v>CH 95</v>
          </cell>
          <cell r="B102" t="str">
            <v>CH 97</v>
          </cell>
        </row>
        <row r="103">
          <cell r="A103" t="str">
            <v>CH 96</v>
          </cell>
          <cell r="B103" t="str">
            <v>CH 98</v>
          </cell>
        </row>
        <row r="104">
          <cell r="A104" t="str">
            <v>CH 97</v>
          </cell>
          <cell r="B104" t="str">
            <v>CH 99</v>
          </cell>
        </row>
        <row r="105">
          <cell r="A105" t="str">
            <v>CH 98</v>
          </cell>
          <cell r="B105" t="str">
            <v>CH 100</v>
          </cell>
        </row>
        <row r="106">
          <cell r="A106" t="str">
            <v>CH 99</v>
          </cell>
          <cell r="B106" t="str">
            <v>CH 101</v>
          </cell>
        </row>
        <row r="107">
          <cell r="A107" t="str">
            <v>CH 100</v>
          </cell>
          <cell r="B107" t="str">
            <v>CH 102</v>
          </cell>
        </row>
        <row r="108">
          <cell r="A108" t="str">
            <v>CH 101</v>
          </cell>
          <cell r="B108" t="str">
            <v>CH 103</v>
          </cell>
        </row>
        <row r="109">
          <cell r="A109" t="str">
            <v>CH 102</v>
          </cell>
          <cell r="B109" t="str">
            <v>CH 104</v>
          </cell>
        </row>
        <row r="110">
          <cell r="A110" t="str">
            <v>CH 103</v>
          </cell>
          <cell r="B110" t="str">
            <v>CH 105</v>
          </cell>
        </row>
        <row r="111">
          <cell r="A111" t="str">
            <v>CH 104</v>
          </cell>
          <cell r="B111" t="str">
            <v>CH 106</v>
          </cell>
        </row>
        <row r="112">
          <cell r="A112" t="str">
            <v>CH 105</v>
          </cell>
          <cell r="B112" t="str">
            <v>CH 107</v>
          </cell>
        </row>
        <row r="113">
          <cell r="A113" t="str">
            <v>CH 106</v>
          </cell>
          <cell r="B113" t="str">
            <v>CH 108</v>
          </cell>
        </row>
        <row r="114">
          <cell r="A114" t="str">
            <v>CH 107</v>
          </cell>
          <cell r="B114" t="str">
            <v>CH 109</v>
          </cell>
        </row>
        <row r="115">
          <cell r="A115" t="str">
            <v>CH 108</v>
          </cell>
          <cell r="B115" t="str">
            <v>CH 110</v>
          </cell>
        </row>
        <row r="116">
          <cell r="A116" t="str">
            <v>CH 109</v>
          </cell>
          <cell r="B116" t="str">
            <v>CH 111</v>
          </cell>
        </row>
        <row r="117">
          <cell r="A117" t="str">
            <v>CH 110</v>
          </cell>
          <cell r="B117" t="str">
            <v>CH 112</v>
          </cell>
        </row>
        <row r="118">
          <cell r="A118" t="str">
            <v>CH 111</v>
          </cell>
          <cell r="B118" t="str">
            <v>CH 113</v>
          </cell>
        </row>
        <row r="119">
          <cell r="A119" t="str">
            <v>CH 112</v>
          </cell>
          <cell r="B119" t="str">
            <v>CH 114</v>
          </cell>
        </row>
        <row r="120">
          <cell r="A120" t="str">
            <v>CH 113</v>
          </cell>
          <cell r="B120" t="str">
            <v>CH 115</v>
          </cell>
        </row>
        <row r="121">
          <cell r="A121" t="str">
            <v>CH 114</v>
          </cell>
          <cell r="B121" t="str">
            <v>CH 116</v>
          </cell>
        </row>
        <row r="122">
          <cell r="A122" t="str">
            <v>CH 115</v>
          </cell>
          <cell r="B122" t="str">
            <v>CH 117</v>
          </cell>
        </row>
        <row r="123">
          <cell r="A123" t="str">
            <v>CH 116</v>
          </cell>
          <cell r="B123" t="str">
            <v>CH 118</v>
          </cell>
        </row>
        <row r="124">
          <cell r="A124" t="str">
            <v>CH 117</v>
          </cell>
          <cell r="B124" t="str">
            <v>CH 119</v>
          </cell>
        </row>
        <row r="125">
          <cell r="A125" t="str">
            <v>CH 118</v>
          </cell>
          <cell r="B125" t="str">
            <v>CH 120</v>
          </cell>
        </row>
        <row r="126">
          <cell r="A126" t="str">
            <v>CH 119</v>
          </cell>
          <cell r="B126" t="str">
            <v>CH 121</v>
          </cell>
        </row>
        <row r="127">
          <cell r="A127" t="str">
            <v>CH 120</v>
          </cell>
          <cell r="B127" t="str">
            <v>CH 122</v>
          </cell>
        </row>
        <row r="128">
          <cell r="A128" t="str">
            <v>CH 121</v>
          </cell>
          <cell r="B128" t="str">
            <v>CH 123</v>
          </cell>
        </row>
        <row r="129">
          <cell r="A129" t="str">
            <v>CH 122</v>
          </cell>
          <cell r="B129" t="str">
            <v>CH 124</v>
          </cell>
        </row>
        <row r="130">
          <cell r="A130" t="str">
            <v>CH 123</v>
          </cell>
          <cell r="B130" t="str">
            <v>CH 125</v>
          </cell>
        </row>
        <row r="131">
          <cell r="A131" t="str">
            <v>CH 124</v>
          </cell>
          <cell r="B131" t="str">
            <v>CH 126</v>
          </cell>
        </row>
        <row r="132">
          <cell r="A132" t="str">
            <v>CH 125</v>
          </cell>
          <cell r="B132" t="str">
            <v>CH 127</v>
          </cell>
        </row>
        <row r="133">
          <cell r="A133" t="str">
            <v>CH 126</v>
          </cell>
          <cell r="B133" t="str">
            <v>CH 128</v>
          </cell>
        </row>
        <row r="134">
          <cell r="A134" t="str">
            <v>CH 127</v>
          </cell>
          <cell r="B134" t="str">
            <v>CH 129</v>
          </cell>
        </row>
        <row r="135">
          <cell r="A135" t="str">
            <v>CH 128</v>
          </cell>
          <cell r="B135" t="str">
            <v>CH 130</v>
          </cell>
        </row>
        <row r="136">
          <cell r="A136" t="str">
            <v>CH 129</v>
          </cell>
          <cell r="B136" t="str">
            <v>CH 131</v>
          </cell>
        </row>
        <row r="137">
          <cell r="A137" t="str">
            <v>CH 130</v>
          </cell>
          <cell r="B137" t="str">
            <v>CH 132</v>
          </cell>
        </row>
        <row r="138">
          <cell r="A138" t="str">
            <v>CH 131</v>
          </cell>
          <cell r="B138" t="str">
            <v>CH 133</v>
          </cell>
        </row>
        <row r="139">
          <cell r="A139" t="str">
            <v>CH 132</v>
          </cell>
          <cell r="B139" t="str">
            <v>CH 134</v>
          </cell>
        </row>
        <row r="140">
          <cell r="A140" t="str">
            <v>CH 133</v>
          </cell>
          <cell r="B140" t="str">
            <v>CH 135</v>
          </cell>
        </row>
        <row r="141">
          <cell r="A141" t="str">
            <v>CH 134</v>
          </cell>
          <cell r="B141" t="str">
            <v>CH 136</v>
          </cell>
        </row>
        <row r="142">
          <cell r="A142" t="str">
            <v>CH 135</v>
          </cell>
          <cell r="B142" t="str">
            <v>CH 137</v>
          </cell>
        </row>
        <row r="143">
          <cell r="A143" t="str">
            <v>CH 136</v>
          </cell>
          <cell r="B143" t="str">
            <v>CH 138</v>
          </cell>
        </row>
        <row r="144">
          <cell r="A144" t="str">
            <v>CH 137</v>
          </cell>
          <cell r="B144" t="str">
            <v>CH 139</v>
          </cell>
        </row>
        <row r="145">
          <cell r="A145" t="str">
            <v>CH 138</v>
          </cell>
          <cell r="B145" t="str">
            <v>CH 140</v>
          </cell>
        </row>
        <row r="146">
          <cell r="A146" t="str">
            <v>CH 139</v>
          </cell>
          <cell r="B146" t="str">
            <v>CH 141</v>
          </cell>
        </row>
        <row r="147">
          <cell r="A147" t="str">
            <v>CH 140</v>
          </cell>
          <cell r="B147" t="str">
            <v>CH 142</v>
          </cell>
        </row>
        <row r="148">
          <cell r="A148" t="str">
            <v>CH 141</v>
          </cell>
          <cell r="B148" t="str">
            <v>CH 143</v>
          </cell>
        </row>
        <row r="149">
          <cell r="A149" t="str">
            <v>CH 142</v>
          </cell>
          <cell r="B149" t="str">
            <v>CH 144</v>
          </cell>
        </row>
        <row r="150">
          <cell r="A150" t="str">
            <v>CH 143</v>
          </cell>
          <cell r="B150" t="str">
            <v>CH 145</v>
          </cell>
        </row>
        <row r="151">
          <cell r="A151" t="str">
            <v>CH 144</v>
          </cell>
          <cell r="B151" t="str">
            <v>CH 146</v>
          </cell>
        </row>
        <row r="152">
          <cell r="A152" t="str">
            <v>CH 145</v>
          </cell>
          <cell r="B152" t="str">
            <v>CH 147</v>
          </cell>
        </row>
        <row r="153">
          <cell r="A153" t="str">
            <v>CH 146</v>
          </cell>
          <cell r="B153" t="str">
            <v>CH 148</v>
          </cell>
        </row>
        <row r="154">
          <cell r="A154" t="str">
            <v>CH 147</v>
          </cell>
          <cell r="B154" t="str">
            <v>CH 149</v>
          </cell>
        </row>
        <row r="155">
          <cell r="A155" t="str">
            <v>CH 148</v>
          </cell>
          <cell r="B155" t="str">
            <v>CH 150</v>
          </cell>
        </row>
        <row r="156">
          <cell r="A156" t="str">
            <v>CH 149</v>
          </cell>
          <cell r="B156" t="str">
            <v>CH 151</v>
          </cell>
        </row>
        <row r="157">
          <cell r="A157" t="str">
            <v>CH 150</v>
          </cell>
          <cell r="B157" t="str">
            <v>CH 152</v>
          </cell>
        </row>
        <row r="158">
          <cell r="A158" t="str">
            <v>CH 151</v>
          </cell>
          <cell r="B158" t="str">
            <v>CH 153</v>
          </cell>
        </row>
        <row r="159">
          <cell r="A159" t="str">
            <v>CH 152</v>
          </cell>
          <cell r="B159" t="str">
            <v>CH 154</v>
          </cell>
        </row>
        <row r="160">
          <cell r="A160" t="str">
            <v>CH 153</v>
          </cell>
          <cell r="B160" t="str">
            <v>CH 155</v>
          </cell>
        </row>
        <row r="161">
          <cell r="A161" t="str">
            <v>CH 154</v>
          </cell>
          <cell r="B161" t="str">
            <v>CH 156</v>
          </cell>
        </row>
        <row r="162">
          <cell r="A162" t="str">
            <v>CH 155</v>
          </cell>
          <cell r="B162" t="str">
            <v>CH 157</v>
          </cell>
        </row>
        <row r="163">
          <cell r="A163" t="str">
            <v>CH 156</v>
          </cell>
          <cell r="B163" t="str">
            <v>CH 158</v>
          </cell>
        </row>
        <row r="164">
          <cell r="A164" t="str">
            <v>CH 157</v>
          </cell>
          <cell r="B164" t="str">
            <v>CH 159</v>
          </cell>
        </row>
        <row r="165">
          <cell r="A165" t="str">
            <v>CH 158</v>
          </cell>
          <cell r="B165" t="str">
            <v>CH 160</v>
          </cell>
        </row>
        <row r="166">
          <cell r="A166" t="str">
            <v>CH 159</v>
          </cell>
          <cell r="B166" t="str">
            <v>CH 161</v>
          </cell>
        </row>
        <row r="167">
          <cell r="A167" t="str">
            <v>CH 160</v>
          </cell>
          <cell r="B167" t="str">
            <v>CH 162</v>
          </cell>
        </row>
        <row r="168">
          <cell r="A168" t="str">
            <v>CH 161</v>
          </cell>
          <cell r="B168" t="str">
            <v>CH 163</v>
          </cell>
        </row>
        <row r="169">
          <cell r="A169" t="str">
            <v>CH 162</v>
          </cell>
          <cell r="B169" t="str">
            <v>CH 164</v>
          </cell>
        </row>
        <row r="170">
          <cell r="A170" t="str">
            <v>CH 163</v>
          </cell>
          <cell r="B170" t="str">
            <v>CH 165</v>
          </cell>
        </row>
        <row r="171">
          <cell r="A171" t="str">
            <v>CH 164</v>
          </cell>
          <cell r="B171" t="str">
            <v>CH 166</v>
          </cell>
        </row>
        <row r="172">
          <cell r="A172" t="str">
            <v>CH 165</v>
          </cell>
          <cell r="B172" t="str">
            <v>CH 167</v>
          </cell>
        </row>
        <row r="173">
          <cell r="A173" t="str">
            <v>CH 166</v>
          </cell>
          <cell r="B173" t="str">
            <v>CH 168</v>
          </cell>
        </row>
        <row r="174">
          <cell r="A174" t="str">
            <v>CH 167</v>
          </cell>
          <cell r="B174" t="str">
            <v>CH 169</v>
          </cell>
        </row>
        <row r="175">
          <cell r="A175" t="str">
            <v>CH 168</v>
          </cell>
          <cell r="B175" t="str">
            <v>CH 170</v>
          </cell>
        </row>
        <row r="176">
          <cell r="A176" t="str">
            <v>CH 169</v>
          </cell>
          <cell r="B176" t="str">
            <v>CH 171</v>
          </cell>
        </row>
        <row r="177">
          <cell r="A177" t="str">
            <v>CH 170</v>
          </cell>
          <cell r="B177" t="str">
            <v>CH 172</v>
          </cell>
        </row>
        <row r="178">
          <cell r="A178" t="str">
            <v>CH 171</v>
          </cell>
          <cell r="B178" t="str">
            <v>CH 173</v>
          </cell>
        </row>
        <row r="179">
          <cell r="A179" t="str">
            <v>CH 172</v>
          </cell>
          <cell r="B179" t="str">
            <v>CH 174</v>
          </cell>
        </row>
        <row r="180">
          <cell r="A180" t="str">
            <v>CH 173</v>
          </cell>
          <cell r="B180" t="str">
            <v>CH 175</v>
          </cell>
        </row>
        <row r="181">
          <cell r="A181" t="str">
            <v>CH 174</v>
          </cell>
          <cell r="B181" t="str">
            <v>CH 176</v>
          </cell>
        </row>
        <row r="182">
          <cell r="A182" t="str">
            <v>CH 175</v>
          </cell>
          <cell r="B182" t="str">
            <v>CH 177</v>
          </cell>
        </row>
        <row r="183">
          <cell r="A183" t="str">
            <v>CH 176</v>
          </cell>
          <cell r="B183" t="str">
            <v>CH 178</v>
          </cell>
        </row>
        <row r="184">
          <cell r="A184" t="str">
            <v>CH 177</v>
          </cell>
          <cell r="B184" t="str">
            <v>CH 179</v>
          </cell>
        </row>
        <row r="185">
          <cell r="A185" t="str">
            <v>CH 178</v>
          </cell>
          <cell r="B185" t="str">
            <v>CH 180</v>
          </cell>
        </row>
        <row r="186">
          <cell r="A186" t="str">
            <v>CH 179</v>
          </cell>
          <cell r="B186" t="str">
            <v>CH 181</v>
          </cell>
        </row>
        <row r="187">
          <cell r="A187" t="str">
            <v>CH 180</v>
          </cell>
          <cell r="B187" t="str">
            <v>CH 182</v>
          </cell>
        </row>
        <row r="188">
          <cell r="A188" t="str">
            <v>CH 181</v>
          </cell>
          <cell r="B188" t="str">
            <v>CH 183</v>
          </cell>
        </row>
        <row r="189">
          <cell r="A189" t="str">
            <v>CH 182</v>
          </cell>
          <cell r="B189" t="str">
            <v>CH 184</v>
          </cell>
        </row>
        <row r="190">
          <cell r="A190" t="str">
            <v>CH 183</v>
          </cell>
          <cell r="B190" t="str">
            <v>CH 185</v>
          </cell>
        </row>
        <row r="191">
          <cell r="A191" t="str">
            <v>CH 184</v>
          </cell>
          <cell r="B191" t="str">
            <v>CH 186</v>
          </cell>
        </row>
        <row r="192">
          <cell r="A192" t="str">
            <v>CH 185</v>
          </cell>
          <cell r="B192" t="str">
            <v>CH 187</v>
          </cell>
        </row>
        <row r="193">
          <cell r="A193" t="str">
            <v>CH 186</v>
          </cell>
          <cell r="B193" t="str">
            <v>CH 188</v>
          </cell>
        </row>
        <row r="194">
          <cell r="A194" t="str">
            <v>CH 187</v>
          </cell>
          <cell r="B194" t="str">
            <v>CH 189</v>
          </cell>
        </row>
        <row r="195">
          <cell r="A195" t="str">
            <v>CH 188</v>
          </cell>
          <cell r="B195" t="str">
            <v>CH 190</v>
          </cell>
        </row>
        <row r="196">
          <cell r="A196" t="str">
            <v>CH 189</v>
          </cell>
          <cell r="B196" t="str">
            <v>CH 191</v>
          </cell>
        </row>
        <row r="197">
          <cell r="A197" t="str">
            <v>CH 190</v>
          </cell>
          <cell r="B197" t="str">
            <v>CH 192</v>
          </cell>
        </row>
        <row r="198">
          <cell r="A198" t="str">
            <v>CH 191</v>
          </cell>
          <cell r="B198" t="str">
            <v>CH 193</v>
          </cell>
        </row>
        <row r="199">
          <cell r="A199" t="str">
            <v>CH 192</v>
          </cell>
          <cell r="B199" t="str">
            <v>CH 194</v>
          </cell>
        </row>
        <row r="200">
          <cell r="A200" t="str">
            <v>CH 193</v>
          </cell>
          <cell r="B200" t="str">
            <v>CH 195</v>
          </cell>
        </row>
        <row r="201">
          <cell r="A201" t="str">
            <v>CH 194</v>
          </cell>
          <cell r="B201" t="str">
            <v>CH 196</v>
          </cell>
        </row>
        <row r="202">
          <cell r="A202" t="str">
            <v>CH 195</v>
          </cell>
          <cell r="B202" t="str">
            <v>CH 197</v>
          </cell>
        </row>
        <row r="203">
          <cell r="A203" t="str">
            <v>CH 196</v>
          </cell>
          <cell r="B203" t="str">
            <v>CH 198</v>
          </cell>
        </row>
        <row r="204">
          <cell r="A204" t="str">
            <v>CH 197</v>
          </cell>
          <cell r="B204" t="str">
            <v>CH 199</v>
          </cell>
        </row>
        <row r="205">
          <cell r="A205" t="str">
            <v>CH 198</v>
          </cell>
          <cell r="B205" t="str">
            <v>CH 200</v>
          </cell>
        </row>
        <row r="206">
          <cell r="A206" t="str">
            <v>CH 199</v>
          </cell>
          <cell r="B206" t="str">
            <v>CH 201</v>
          </cell>
        </row>
        <row r="207">
          <cell r="A207" t="str">
            <v>CH 200</v>
          </cell>
          <cell r="B207" t="str">
            <v>CH 202</v>
          </cell>
        </row>
        <row r="208">
          <cell r="A208" t="str">
            <v>CH 201</v>
          </cell>
          <cell r="B208" t="str">
            <v>CH 203</v>
          </cell>
        </row>
        <row r="209">
          <cell r="A209" t="str">
            <v>CH 202</v>
          </cell>
          <cell r="B209" t="str">
            <v>CH 204</v>
          </cell>
        </row>
        <row r="210">
          <cell r="A210" t="str">
            <v>CH 203</v>
          </cell>
          <cell r="B210" t="str">
            <v>CH 205</v>
          </cell>
        </row>
        <row r="211">
          <cell r="A211" t="str">
            <v>CH 204</v>
          </cell>
          <cell r="B211" t="str">
            <v>CH 206</v>
          </cell>
        </row>
        <row r="212">
          <cell r="A212" t="str">
            <v>CH 205</v>
          </cell>
          <cell r="B212" t="str">
            <v>CH 207</v>
          </cell>
        </row>
        <row r="213">
          <cell r="A213" t="str">
            <v>CH 206</v>
          </cell>
          <cell r="B213" t="str">
            <v>CH 208</v>
          </cell>
        </row>
        <row r="214">
          <cell r="A214" t="str">
            <v>CH 207</v>
          </cell>
          <cell r="B214" t="str">
            <v>CH 209</v>
          </cell>
        </row>
        <row r="215">
          <cell r="A215" t="str">
            <v>CH 208</v>
          </cell>
          <cell r="B215" t="str">
            <v>CH 210</v>
          </cell>
        </row>
        <row r="216">
          <cell r="A216" t="str">
            <v>CH 209</v>
          </cell>
          <cell r="B216" t="str">
            <v>CH 211</v>
          </cell>
        </row>
        <row r="217">
          <cell r="A217" t="str">
            <v>CH 210</v>
          </cell>
          <cell r="B217" t="str">
            <v>CH 212</v>
          </cell>
        </row>
        <row r="218">
          <cell r="A218" t="str">
            <v>CH 211</v>
          </cell>
          <cell r="B218" t="str">
            <v>CH 213</v>
          </cell>
        </row>
        <row r="219">
          <cell r="A219" t="str">
            <v>CH 212</v>
          </cell>
          <cell r="B219" t="str">
            <v>CH 214</v>
          </cell>
        </row>
        <row r="220">
          <cell r="A220" t="str">
            <v>CH 213</v>
          </cell>
          <cell r="B220" t="str">
            <v>CH 215</v>
          </cell>
        </row>
        <row r="221">
          <cell r="A221" t="str">
            <v>CH 214</v>
          </cell>
          <cell r="B221" t="str">
            <v>CH 216</v>
          </cell>
        </row>
        <row r="222">
          <cell r="A222" t="str">
            <v>CH 215</v>
          </cell>
          <cell r="B222" t="str">
            <v>CH 217</v>
          </cell>
        </row>
        <row r="223">
          <cell r="A223" t="str">
            <v>CH 216</v>
          </cell>
          <cell r="B223" t="str">
            <v>CH 218</v>
          </cell>
        </row>
        <row r="224">
          <cell r="A224" t="str">
            <v>CH 217</v>
          </cell>
          <cell r="B224" t="str">
            <v>CH 219</v>
          </cell>
        </row>
        <row r="225">
          <cell r="A225" t="str">
            <v>CH 218</v>
          </cell>
          <cell r="B225" t="str">
            <v>CH 220</v>
          </cell>
        </row>
        <row r="226">
          <cell r="A226" t="str">
            <v>CH 219</v>
          </cell>
          <cell r="B226" t="str">
            <v>CH 221</v>
          </cell>
        </row>
        <row r="227">
          <cell r="A227" t="str">
            <v>CH 220</v>
          </cell>
          <cell r="B227" t="str">
            <v>CH 222</v>
          </cell>
        </row>
        <row r="228">
          <cell r="A228" t="str">
            <v>CH 221</v>
          </cell>
          <cell r="B228" t="str">
            <v>CH 223</v>
          </cell>
        </row>
        <row r="229">
          <cell r="A229" t="str">
            <v>CH 222</v>
          </cell>
          <cell r="B229" t="str">
            <v>CH 224</v>
          </cell>
        </row>
        <row r="230">
          <cell r="A230" t="str">
            <v>CH 223</v>
          </cell>
          <cell r="B230" t="str">
            <v>CH 225</v>
          </cell>
        </row>
        <row r="231">
          <cell r="A231" t="str">
            <v>CH 224</v>
          </cell>
          <cell r="B231" t="str">
            <v>CH 226</v>
          </cell>
        </row>
        <row r="232">
          <cell r="A232" t="str">
            <v>CH 225</v>
          </cell>
          <cell r="B232" t="str">
            <v>CH 227</v>
          </cell>
        </row>
        <row r="233">
          <cell r="A233" t="str">
            <v>CH 226</v>
          </cell>
          <cell r="B233" t="str">
            <v>CH 228</v>
          </cell>
        </row>
        <row r="234">
          <cell r="A234" t="str">
            <v>CH 227</v>
          </cell>
          <cell r="B234" t="str">
            <v>CH 229</v>
          </cell>
        </row>
        <row r="235">
          <cell r="A235" t="str">
            <v>CH 228</v>
          </cell>
          <cell r="B235" t="str">
            <v>CH 230</v>
          </cell>
        </row>
        <row r="236">
          <cell r="A236" t="str">
            <v>CH 229</v>
          </cell>
          <cell r="B236" t="str">
            <v>CH 231</v>
          </cell>
        </row>
        <row r="237">
          <cell r="A237" t="str">
            <v>CH 230</v>
          </cell>
          <cell r="B237" t="str">
            <v>CH 232</v>
          </cell>
        </row>
        <row r="238">
          <cell r="A238" t="str">
            <v>CH 231</v>
          </cell>
          <cell r="B238" t="str">
            <v>CH 233</v>
          </cell>
        </row>
        <row r="239">
          <cell r="A239" t="str">
            <v>CH 232</v>
          </cell>
          <cell r="B239" t="str">
            <v>CH 234</v>
          </cell>
        </row>
        <row r="240">
          <cell r="A240" t="str">
            <v>CH 233</v>
          </cell>
          <cell r="B240" t="str">
            <v>CH 235</v>
          </cell>
        </row>
        <row r="241">
          <cell r="A241" t="str">
            <v>CH 234</v>
          </cell>
          <cell r="B241" t="str">
            <v>CH 236</v>
          </cell>
        </row>
        <row r="242">
          <cell r="A242" t="str">
            <v>CH 235</v>
          </cell>
          <cell r="B242" t="str">
            <v>CH 237</v>
          </cell>
        </row>
        <row r="243">
          <cell r="A243" t="str">
            <v>CH 236</v>
          </cell>
          <cell r="B243" t="str">
            <v>CH 238</v>
          </cell>
        </row>
        <row r="244">
          <cell r="A244" t="str">
            <v>CH 237</v>
          </cell>
          <cell r="B244" t="str">
            <v>CH 239</v>
          </cell>
        </row>
        <row r="245">
          <cell r="A245" t="str">
            <v>CH 238</v>
          </cell>
          <cell r="B245" t="str">
            <v>CH 240</v>
          </cell>
        </row>
        <row r="246">
          <cell r="A246" t="str">
            <v>CH 239</v>
          </cell>
          <cell r="B246" t="str">
            <v>CH 241</v>
          </cell>
        </row>
        <row r="247">
          <cell r="A247" t="str">
            <v>CH 240</v>
          </cell>
          <cell r="B247" t="str">
            <v>CH 242</v>
          </cell>
        </row>
        <row r="248">
          <cell r="A248" t="str">
            <v>CH 241</v>
          </cell>
          <cell r="B248" t="str">
            <v>CH 243</v>
          </cell>
        </row>
        <row r="249">
          <cell r="A249" t="str">
            <v>CH 242</v>
          </cell>
          <cell r="B249" t="str">
            <v>CH 244</v>
          </cell>
        </row>
        <row r="250">
          <cell r="A250" t="str">
            <v>CH 243</v>
          </cell>
          <cell r="B250" t="str">
            <v>CH 245</v>
          </cell>
        </row>
        <row r="251">
          <cell r="A251" t="str">
            <v>CH 244</v>
          </cell>
          <cell r="B251" t="str">
            <v>CH 246</v>
          </cell>
        </row>
        <row r="252">
          <cell r="A252" t="str">
            <v>CH 245</v>
          </cell>
          <cell r="B252" t="str">
            <v>CH 247</v>
          </cell>
        </row>
        <row r="253">
          <cell r="A253" t="str">
            <v>CH 246</v>
          </cell>
          <cell r="B253" t="str">
            <v>CH 248</v>
          </cell>
        </row>
        <row r="254">
          <cell r="A254" t="str">
            <v>CH 247</v>
          </cell>
          <cell r="B254" t="str">
            <v>CH 249</v>
          </cell>
        </row>
        <row r="255">
          <cell r="A255" t="str">
            <v>CH 248</v>
          </cell>
          <cell r="B255" t="str">
            <v>CH 250</v>
          </cell>
        </row>
        <row r="256">
          <cell r="A256" t="str">
            <v>CH 249</v>
          </cell>
          <cell r="B256" t="str">
            <v>CH 251</v>
          </cell>
        </row>
        <row r="257">
          <cell r="A257" t="str">
            <v>CH 250</v>
          </cell>
          <cell r="B257" t="str">
            <v>CH 252</v>
          </cell>
        </row>
        <row r="258">
          <cell r="A258" t="str">
            <v>CH 251</v>
          </cell>
          <cell r="B258" t="str">
            <v>CH 253</v>
          </cell>
        </row>
        <row r="259">
          <cell r="A259" t="str">
            <v>CH 252</v>
          </cell>
          <cell r="B259" t="str">
            <v>CH 254</v>
          </cell>
        </row>
        <row r="260">
          <cell r="A260" t="str">
            <v>CH 253</v>
          </cell>
          <cell r="B260" t="str">
            <v>CH 255</v>
          </cell>
        </row>
        <row r="261">
          <cell r="A261" t="str">
            <v>CH 254</v>
          </cell>
          <cell r="B261" t="str">
            <v>CH 256</v>
          </cell>
        </row>
        <row r="262">
          <cell r="A262" t="str">
            <v>CH 255</v>
          </cell>
          <cell r="B262" t="str">
            <v>CH 257</v>
          </cell>
        </row>
        <row r="263">
          <cell r="A263" t="str">
            <v>CH 256</v>
          </cell>
          <cell r="B263" t="str">
            <v>CH 258</v>
          </cell>
        </row>
        <row r="264">
          <cell r="A264" t="str">
            <v>CH 257</v>
          </cell>
          <cell r="B264" t="str">
            <v>CH 259</v>
          </cell>
        </row>
        <row r="265">
          <cell r="A265" t="str">
            <v>CH 258</v>
          </cell>
          <cell r="B265" t="str">
            <v>CH 260</v>
          </cell>
        </row>
        <row r="266">
          <cell r="A266" t="str">
            <v>CH 259</v>
          </cell>
          <cell r="B266" t="str">
            <v>CH 261</v>
          </cell>
        </row>
        <row r="267">
          <cell r="A267" t="str">
            <v>CH 260</v>
          </cell>
          <cell r="B267" t="str">
            <v>CH 262</v>
          </cell>
        </row>
        <row r="268">
          <cell r="A268" t="str">
            <v>CH 261</v>
          </cell>
          <cell r="B268" t="str">
            <v>CH 263</v>
          </cell>
        </row>
        <row r="269">
          <cell r="A269" t="str">
            <v>CH 262</v>
          </cell>
          <cell r="B269" t="str">
            <v>CH 264</v>
          </cell>
        </row>
        <row r="270">
          <cell r="A270" t="str">
            <v>CH 263</v>
          </cell>
          <cell r="B270" t="str">
            <v>CH 265</v>
          </cell>
        </row>
        <row r="271">
          <cell r="A271" t="str">
            <v>CH 264</v>
          </cell>
          <cell r="B271" t="str">
            <v>CH 266</v>
          </cell>
        </row>
        <row r="272">
          <cell r="A272" t="str">
            <v>CH 265</v>
          </cell>
          <cell r="B272" t="str">
            <v>CH 267</v>
          </cell>
        </row>
        <row r="273">
          <cell r="A273" t="str">
            <v>CH 266</v>
          </cell>
          <cell r="B273" t="str">
            <v>CH 268</v>
          </cell>
        </row>
        <row r="274">
          <cell r="A274" t="str">
            <v>CH 267</v>
          </cell>
          <cell r="B274" t="str">
            <v>CH 269</v>
          </cell>
        </row>
        <row r="275">
          <cell r="A275" t="str">
            <v>CH 268</v>
          </cell>
          <cell r="B275" t="str">
            <v>CH 270</v>
          </cell>
        </row>
        <row r="276">
          <cell r="A276" t="str">
            <v>CH 269</v>
          </cell>
          <cell r="B276" t="str">
            <v>CH 271</v>
          </cell>
        </row>
        <row r="277">
          <cell r="A277" t="str">
            <v>CH 270</v>
          </cell>
          <cell r="B277" t="str">
            <v>CH 272</v>
          </cell>
        </row>
        <row r="278">
          <cell r="A278" t="str">
            <v>CH 271</v>
          </cell>
          <cell r="B278" t="str">
            <v>CH 273</v>
          </cell>
        </row>
        <row r="279">
          <cell r="A279" t="str">
            <v>CH 272</v>
          </cell>
          <cell r="B279" t="str">
            <v>CH 274</v>
          </cell>
        </row>
        <row r="280">
          <cell r="A280" t="str">
            <v>CH 273</v>
          </cell>
          <cell r="B280" t="str">
            <v>CH 275</v>
          </cell>
        </row>
        <row r="281">
          <cell r="A281" t="str">
            <v>CH 274</v>
          </cell>
          <cell r="B281" t="str">
            <v>CH 276</v>
          </cell>
        </row>
        <row r="282">
          <cell r="A282" t="str">
            <v>CH 275</v>
          </cell>
          <cell r="B282" t="str">
            <v>CH 277</v>
          </cell>
        </row>
        <row r="283">
          <cell r="A283" t="str">
            <v>CH 276</v>
          </cell>
          <cell r="B283" t="str">
            <v>CH 278</v>
          </cell>
        </row>
        <row r="284">
          <cell r="A284" t="str">
            <v>CH 277</v>
          </cell>
          <cell r="B284" t="str">
            <v>CH 279</v>
          </cell>
        </row>
        <row r="285">
          <cell r="A285" t="str">
            <v>CH 278</v>
          </cell>
          <cell r="B285" t="str">
            <v>CH 280</v>
          </cell>
        </row>
        <row r="286">
          <cell r="A286" t="str">
            <v>CH 279</v>
          </cell>
          <cell r="B286" t="str">
            <v>CH 281</v>
          </cell>
        </row>
        <row r="287">
          <cell r="A287" t="str">
            <v>CH 280</v>
          </cell>
          <cell r="B287" t="str">
            <v>CH 282</v>
          </cell>
        </row>
        <row r="288">
          <cell r="A288" t="str">
            <v>CH 281</v>
          </cell>
          <cell r="B288" t="str">
            <v>CH 283</v>
          </cell>
        </row>
        <row r="289">
          <cell r="A289" t="str">
            <v>CH 282</v>
          </cell>
          <cell r="B289" t="str">
            <v>CH 284</v>
          </cell>
        </row>
        <row r="290">
          <cell r="A290" t="str">
            <v>CH 283</v>
          </cell>
          <cell r="B290" t="str">
            <v>CH 285</v>
          </cell>
        </row>
        <row r="291">
          <cell r="A291" t="str">
            <v>CH 284</v>
          </cell>
          <cell r="B291" t="str">
            <v>CH 286</v>
          </cell>
        </row>
        <row r="292">
          <cell r="A292" t="str">
            <v>CH 285</v>
          </cell>
          <cell r="B292" t="str">
            <v>CH 287</v>
          </cell>
        </row>
        <row r="293">
          <cell r="A293" t="str">
            <v>CH 286</v>
          </cell>
          <cell r="B293" t="str">
            <v>CH 288</v>
          </cell>
        </row>
        <row r="294">
          <cell r="A294" t="str">
            <v>CH 287</v>
          </cell>
          <cell r="B294" t="str">
            <v>CH 289</v>
          </cell>
        </row>
        <row r="295">
          <cell r="A295" t="str">
            <v>CH 288</v>
          </cell>
          <cell r="B295" t="str">
            <v>CH 290</v>
          </cell>
        </row>
        <row r="296">
          <cell r="A296" t="str">
            <v>CH 289</v>
          </cell>
          <cell r="B296" t="str">
            <v>CH 291</v>
          </cell>
        </row>
        <row r="297">
          <cell r="A297" t="str">
            <v>CH 290</v>
          </cell>
          <cell r="B297" t="str">
            <v>CH 292</v>
          </cell>
        </row>
        <row r="298">
          <cell r="A298" t="str">
            <v>CH 291</v>
          </cell>
          <cell r="B298" t="str">
            <v>CH 293</v>
          </cell>
        </row>
        <row r="299">
          <cell r="A299" t="str">
            <v>CH 292</v>
          </cell>
          <cell r="B299" t="str">
            <v>CH 294</v>
          </cell>
        </row>
        <row r="300">
          <cell r="A300" t="str">
            <v>CH 293</v>
          </cell>
          <cell r="B300" t="str">
            <v>CH 295</v>
          </cell>
        </row>
        <row r="301">
          <cell r="A301" t="str">
            <v>CH 294</v>
          </cell>
          <cell r="B301" t="str">
            <v>CH 296</v>
          </cell>
        </row>
        <row r="302">
          <cell r="A302" t="str">
            <v>CH 295</v>
          </cell>
          <cell r="B302" t="str">
            <v>CH 297</v>
          </cell>
        </row>
        <row r="303">
          <cell r="A303" t="str">
            <v>CH 296</v>
          </cell>
          <cell r="B303" t="str">
            <v>CH 298</v>
          </cell>
        </row>
        <row r="304">
          <cell r="A304" t="str">
            <v>CH 297</v>
          </cell>
          <cell r="B304" t="str">
            <v>CH 299</v>
          </cell>
        </row>
        <row r="305">
          <cell r="A305" t="str">
            <v>CH 298</v>
          </cell>
          <cell r="B305" t="str">
            <v>CH 300</v>
          </cell>
        </row>
        <row r="306">
          <cell r="A306" t="str">
            <v>CH 299</v>
          </cell>
          <cell r="B306" t="str">
            <v>CH 301</v>
          </cell>
        </row>
        <row r="307">
          <cell r="A307" t="str">
            <v>CH 300</v>
          </cell>
          <cell r="B307" t="str">
            <v>CH 302</v>
          </cell>
        </row>
        <row r="308">
          <cell r="A308" t="str">
            <v>CH 301</v>
          </cell>
          <cell r="B308" t="str">
            <v>CH 303</v>
          </cell>
        </row>
        <row r="309">
          <cell r="A309" t="str">
            <v>CH 302</v>
          </cell>
          <cell r="B309" t="str">
            <v>CH 304</v>
          </cell>
        </row>
        <row r="310">
          <cell r="A310" t="str">
            <v>CH 303</v>
          </cell>
          <cell r="B310" t="str">
            <v>CH 305</v>
          </cell>
        </row>
        <row r="311">
          <cell r="A311" t="str">
            <v>CH 304</v>
          </cell>
          <cell r="B311" t="str">
            <v>CH 306</v>
          </cell>
        </row>
        <row r="312">
          <cell r="A312" t="str">
            <v>CH 305</v>
          </cell>
          <cell r="B312" t="str">
            <v>CH 307</v>
          </cell>
        </row>
        <row r="313">
          <cell r="A313" t="str">
            <v>CH 306</v>
          </cell>
          <cell r="B313" t="str">
            <v>CH 308</v>
          </cell>
        </row>
        <row r="314">
          <cell r="A314" t="str">
            <v>CH 307</v>
          </cell>
          <cell r="B314" t="str">
            <v>CH 309</v>
          </cell>
        </row>
        <row r="315">
          <cell r="A315" t="str">
            <v>CH 308</v>
          </cell>
          <cell r="B315" t="str">
            <v>CH 310</v>
          </cell>
        </row>
        <row r="316">
          <cell r="A316" t="str">
            <v>CH 309</v>
          </cell>
          <cell r="B316" t="str">
            <v>CH 311</v>
          </cell>
        </row>
        <row r="317">
          <cell r="A317" t="str">
            <v>CH 310</v>
          </cell>
          <cell r="B317" t="str">
            <v>CH 312</v>
          </cell>
        </row>
        <row r="318">
          <cell r="A318" t="str">
            <v>CH 311</v>
          </cell>
          <cell r="B318" t="str">
            <v>CH 313</v>
          </cell>
        </row>
        <row r="319">
          <cell r="A319" t="str">
            <v>CH 312</v>
          </cell>
          <cell r="B319" t="str">
            <v>CH 314</v>
          </cell>
        </row>
        <row r="320">
          <cell r="A320" t="str">
            <v>CH 313</v>
          </cell>
          <cell r="B320" t="str">
            <v>CH 315</v>
          </cell>
        </row>
        <row r="321">
          <cell r="A321" t="str">
            <v>CH 314</v>
          </cell>
          <cell r="B321" t="str">
            <v>CH 316</v>
          </cell>
        </row>
        <row r="322">
          <cell r="A322" t="str">
            <v>CH 315</v>
          </cell>
          <cell r="B322" t="str">
            <v>CH 317</v>
          </cell>
        </row>
        <row r="323">
          <cell r="A323" t="str">
            <v>CH 316</v>
          </cell>
          <cell r="B323" t="str">
            <v>CH 318</v>
          </cell>
        </row>
        <row r="324">
          <cell r="A324" t="str">
            <v>CH 317</v>
          </cell>
          <cell r="B324" t="str">
            <v>CH 319</v>
          </cell>
        </row>
        <row r="325">
          <cell r="A325" t="str">
            <v>CH 318</v>
          </cell>
          <cell r="B325" t="str">
            <v>CH 320</v>
          </cell>
        </row>
        <row r="326">
          <cell r="A326" t="str">
            <v>CH 319</v>
          </cell>
          <cell r="B326" t="str">
            <v>CH 321</v>
          </cell>
        </row>
        <row r="327">
          <cell r="A327" t="str">
            <v>CH 320</v>
          </cell>
          <cell r="B327" t="str">
            <v>CH 322</v>
          </cell>
        </row>
        <row r="328">
          <cell r="A328" t="str">
            <v>CH 321</v>
          </cell>
          <cell r="B328" t="str">
            <v>CH 323</v>
          </cell>
        </row>
        <row r="329">
          <cell r="A329" t="str">
            <v>CH 322</v>
          </cell>
          <cell r="B329" t="str">
            <v>CH 324</v>
          </cell>
        </row>
        <row r="330">
          <cell r="A330" t="str">
            <v>CH 323</v>
          </cell>
          <cell r="B330" t="str">
            <v>CH 325</v>
          </cell>
        </row>
        <row r="331">
          <cell r="A331" t="str">
            <v>CH 324</v>
          </cell>
          <cell r="B331" t="str">
            <v>CH 326</v>
          </cell>
        </row>
        <row r="332">
          <cell r="A332" t="str">
            <v>CH 325</v>
          </cell>
          <cell r="B332" t="str">
            <v>CH 327</v>
          </cell>
        </row>
        <row r="333">
          <cell r="A333" t="str">
            <v>CH 326</v>
          </cell>
          <cell r="B333" t="str">
            <v>CH 328</v>
          </cell>
        </row>
        <row r="334">
          <cell r="A334" t="str">
            <v>CH 327</v>
          </cell>
          <cell r="B334" t="str">
            <v>CH 329</v>
          </cell>
        </row>
        <row r="335">
          <cell r="A335" t="str">
            <v>CH 328</v>
          </cell>
          <cell r="B335" t="str">
            <v>CH 330</v>
          </cell>
        </row>
        <row r="336">
          <cell r="A336" t="str">
            <v>CH 329</v>
          </cell>
          <cell r="B336" t="str">
            <v>CH 331</v>
          </cell>
        </row>
        <row r="337">
          <cell r="A337" t="str">
            <v>CH 330</v>
          </cell>
          <cell r="B337" t="str">
            <v>CH 332</v>
          </cell>
        </row>
        <row r="338">
          <cell r="A338" t="str">
            <v>CH 331</v>
          </cell>
          <cell r="B338" t="str">
            <v>CH 333</v>
          </cell>
        </row>
        <row r="339">
          <cell r="A339" t="str">
            <v>CH 332</v>
          </cell>
          <cell r="B339" t="str">
            <v>CH 334</v>
          </cell>
        </row>
        <row r="340">
          <cell r="A340" t="str">
            <v>CH 333</v>
          </cell>
          <cell r="B340" t="str">
            <v>CH 335</v>
          </cell>
        </row>
        <row r="341">
          <cell r="A341" t="str">
            <v>CH 334</v>
          </cell>
          <cell r="B341" t="str">
            <v>CH 336</v>
          </cell>
        </row>
        <row r="342">
          <cell r="A342" t="str">
            <v>CH 335</v>
          </cell>
          <cell r="B342" t="str">
            <v>CH 337</v>
          </cell>
        </row>
        <row r="343">
          <cell r="A343" t="str">
            <v>CH 336</v>
          </cell>
          <cell r="B343" t="str">
            <v>CH 338</v>
          </cell>
        </row>
        <row r="344">
          <cell r="A344" t="str">
            <v>CH 337</v>
          </cell>
          <cell r="B344" t="str">
            <v>CH 339</v>
          </cell>
        </row>
        <row r="345">
          <cell r="A345" t="str">
            <v>CH 338</v>
          </cell>
          <cell r="B345" t="str">
            <v>CH 340</v>
          </cell>
        </row>
        <row r="346">
          <cell r="A346" t="str">
            <v>CH 339</v>
          </cell>
          <cell r="B346" t="str">
            <v>CH 341</v>
          </cell>
        </row>
        <row r="347">
          <cell r="A347" t="str">
            <v>CH 340</v>
          </cell>
          <cell r="B347" t="str">
            <v>CH 342</v>
          </cell>
        </row>
        <row r="348">
          <cell r="A348" t="str">
            <v>CH 341</v>
          </cell>
          <cell r="B348" t="str">
            <v>CH 343</v>
          </cell>
        </row>
        <row r="349">
          <cell r="A349" t="str">
            <v>CH 342</v>
          </cell>
          <cell r="B349" t="str">
            <v>CH 344</v>
          </cell>
        </row>
        <row r="350">
          <cell r="A350" t="str">
            <v>CH 343</v>
          </cell>
          <cell r="B350" t="str">
            <v>CH 345</v>
          </cell>
        </row>
        <row r="351">
          <cell r="A351" t="str">
            <v>CH 344</v>
          </cell>
          <cell r="B351" t="str">
            <v>CH 346</v>
          </cell>
        </row>
        <row r="352">
          <cell r="A352" t="str">
            <v>CH 345</v>
          </cell>
          <cell r="B352" t="str">
            <v>CH 347</v>
          </cell>
        </row>
        <row r="353">
          <cell r="A353" t="str">
            <v>CH 346</v>
          </cell>
          <cell r="B353" t="str">
            <v>CH 348</v>
          </cell>
        </row>
        <row r="354">
          <cell r="A354" t="str">
            <v>CH 347</v>
          </cell>
          <cell r="B354" t="str">
            <v>CH 349</v>
          </cell>
        </row>
        <row r="355">
          <cell r="A355" t="str">
            <v>CH 348</v>
          </cell>
          <cell r="B355" t="str">
            <v>CH 350</v>
          </cell>
        </row>
        <row r="356">
          <cell r="A356" t="str">
            <v>CH 349</v>
          </cell>
          <cell r="B356" t="str">
            <v>CH 351</v>
          </cell>
        </row>
        <row r="357">
          <cell r="A357" t="str">
            <v>CH 350</v>
          </cell>
          <cell r="B357" t="str">
            <v>CH 352</v>
          </cell>
        </row>
        <row r="358">
          <cell r="A358" t="str">
            <v>CH 351</v>
          </cell>
          <cell r="B358" t="str">
            <v>CH 353</v>
          </cell>
        </row>
        <row r="359">
          <cell r="A359" t="str">
            <v>CH 352</v>
          </cell>
          <cell r="B359" t="str">
            <v>CH 354</v>
          </cell>
        </row>
        <row r="360">
          <cell r="A360" t="str">
            <v>CH 353</v>
          </cell>
          <cell r="B360" t="str">
            <v>CH 355</v>
          </cell>
        </row>
        <row r="361">
          <cell r="A361" t="str">
            <v>CH 354</v>
          </cell>
          <cell r="B361" t="str">
            <v>CH 356</v>
          </cell>
        </row>
        <row r="362">
          <cell r="A362" t="str">
            <v>CH 355</v>
          </cell>
          <cell r="B362" t="str">
            <v>CH 357</v>
          </cell>
        </row>
        <row r="363">
          <cell r="A363" t="str">
            <v>CH 356</v>
          </cell>
          <cell r="B363" t="str">
            <v>CH 358</v>
          </cell>
        </row>
        <row r="364">
          <cell r="A364" t="str">
            <v>CH 357</v>
          </cell>
          <cell r="B364" t="str">
            <v>CH 359</v>
          </cell>
        </row>
        <row r="365">
          <cell r="A365" t="str">
            <v>CH 358</v>
          </cell>
          <cell r="B365" t="str">
            <v>CH 360</v>
          </cell>
        </row>
        <row r="366">
          <cell r="A366" t="str">
            <v>CH 359</v>
          </cell>
          <cell r="B366" t="str">
            <v>CH 361</v>
          </cell>
        </row>
        <row r="367">
          <cell r="A367" t="str">
            <v>CH 360</v>
          </cell>
          <cell r="B367" t="str">
            <v>CH 362</v>
          </cell>
        </row>
        <row r="368">
          <cell r="A368" t="str">
            <v>CH 361</v>
          </cell>
          <cell r="B368" t="str">
            <v>CH 363</v>
          </cell>
        </row>
        <row r="369">
          <cell r="A369" t="str">
            <v>CH 362</v>
          </cell>
          <cell r="B369" t="str">
            <v>CH 364</v>
          </cell>
        </row>
        <row r="370">
          <cell r="A370" t="str">
            <v>CH 363</v>
          </cell>
          <cell r="B370" t="str">
            <v>CH 365</v>
          </cell>
        </row>
        <row r="371">
          <cell r="A371" t="str">
            <v>CH 364</v>
          </cell>
          <cell r="B371" t="str">
            <v>CH 366</v>
          </cell>
        </row>
        <row r="372">
          <cell r="A372" t="str">
            <v>CH 365</v>
          </cell>
          <cell r="B372" t="str">
            <v>CH 367</v>
          </cell>
        </row>
        <row r="373">
          <cell r="A373" t="str">
            <v>CH 366</v>
          </cell>
          <cell r="B373" t="str">
            <v>CH 368</v>
          </cell>
        </row>
        <row r="374">
          <cell r="A374" t="str">
            <v>CH 367</v>
          </cell>
          <cell r="B374" t="str">
            <v>CH 369</v>
          </cell>
        </row>
        <row r="375">
          <cell r="A375" t="str">
            <v>CH 368</v>
          </cell>
          <cell r="B375" t="str">
            <v>CH 370</v>
          </cell>
        </row>
        <row r="376">
          <cell r="A376" t="str">
            <v>CH 369</v>
          </cell>
          <cell r="B376" t="str">
            <v>CH 371</v>
          </cell>
        </row>
        <row r="377">
          <cell r="A377" t="str">
            <v>CH 370</v>
          </cell>
          <cell r="B377" t="str">
            <v>CH 372</v>
          </cell>
        </row>
        <row r="378">
          <cell r="A378" t="str">
            <v>CH 371</v>
          </cell>
          <cell r="B378" t="str">
            <v>CH 373</v>
          </cell>
        </row>
        <row r="379">
          <cell r="A379" t="str">
            <v>CH 372</v>
          </cell>
          <cell r="B379" t="str">
            <v>CH 374</v>
          </cell>
        </row>
        <row r="380">
          <cell r="A380" t="str">
            <v>CH 373</v>
          </cell>
          <cell r="B380" t="str">
            <v>CH 375</v>
          </cell>
        </row>
        <row r="381">
          <cell r="A381" t="str">
            <v>CH 374</v>
          </cell>
          <cell r="B381" t="str">
            <v>CH 376</v>
          </cell>
        </row>
        <row r="382">
          <cell r="A382" t="str">
            <v>CH 375</v>
          </cell>
          <cell r="B382" t="str">
            <v>CH 377</v>
          </cell>
        </row>
        <row r="383">
          <cell r="A383" t="str">
            <v>CH 376</v>
          </cell>
          <cell r="B383" t="str">
            <v>CH 378</v>
          </cell>
        </row>
        <row r="384">
          <cell r="A384" t="str">
            <v>CH 377</v>
          </cell>
          <cell r="B384" t="str">
            <v>CH 379</v>
          </cell>
        </row>
        <row r="385">
          <cell r="A385" t="str">
            <v>CH 378</v>
          </cell>
          <cell r="B385" t="str">
            <v>CH 380</v>
          </cell>
        </row>
        <row r="386">
          <cell r="A386" t="str">
            <v>CH 379</v>
          </cell>
          <cell r="B386" t="str">
            <v>CH 381</v>
          </cell>
        </row>
        <row r="387">
          <cell r="A387" t="str">
            <v>CH 380</v>
          </cell>
          <cell r="B387" t="str">
            <v>CH 382</v>
          </cell>
        </row>
        <row r="388">
          <cell r="A388" t="str">
            <v>CH 381</v>
          </cell>
          <cell r="B388" t="str">
            <v>CH 383</v>
          </cell>
        </row>
        <row r="389">
          <cell r="A389" t="str">
            <v>CH 382</v>
          </cell>
          <cell r="B389" t="str">
            <v>CH 384</v>
          </cell>
        </row>
        <row r="390">
          <cell r="A390" t="str">
            <v>CH 383</v>
          </cell>
          <cell r="B390" t="str">
            <v>CH 385</v>
          </cell>
        </row>
        <row r="391">
          <cell r="A391" t="str">
            <v>CH 384</v>
          </cell>
          <cell r="B391" t="str">
            <v>CH 386</v>
          </cell>
        </row>
        <row r="392">
          <cell r="A392" t="str">
            <v>CH 385</v>
          </cell>
          <cell r="B392" t="str">
            <v>CH 387</v>
          </cell>
        </row>
        <row r="393">
          <cell r="A393" t="str">
            <v>CH 386</v>
          </cell>
          <cell r="B393" t="str">
            <v>CH 388</v>
          </cell>
        </row>
        <row r="394">
          <cell r="A394" t="str">
            <v>CH 387</v>
          </cell>
          <cell r="B394" t="str">
            <v>CH 389</v>
          </cell>
        </row>
        <row r="395">
          <cell r="A395" t="str">
            <v>CH 388</v>
          </cell>
          <cell r="B395" t="str">
            <v>CH 390</v>
          </cell>
        </row>
        <row r="396">
          <cell r="A396" t="str">
            <v>CH 389</v>
          </cell>
          <cell r="B396" t="str">
            <v>CH 391</v>
          </cell>
        </row>
        <row r="397">
          <cell r="A397" t="str">
            <v>CH 390</v>
          </cell>
          <cell r="B397" t="str">
            <v>CH 392</v>
          </cell>
        </row>
        <row r="398">
          <cell r="A398" t="str">
            <v>CH 391</v>
          </cell>
          <cell r="B398" t="str">
            <v>CH 393</v>
          </cell>
        </row>
        <row r="399">
          <cell r="A399" t="str">
            <v>CH 392</v>
          </cell>
          <cell r="B399" t="str">
            <v>CH 394</v>
          </cell>
        </row>
        <row r="400">
          <cell r="A400" t="str">
            <v>CH 393</v>
          </cell>
          <cell r="B400" t="str">
            <v>CH 395</v>
          </cell>
        </row>
        <row r="401">
          <cell r="A401" t="str">
            <v>CH 394</v>
          </cell>
          <cell r="B401" t="str">
            <v>CH 396</v>
          </cell>
        </row>
        <row r="402">
          <cell r="A402" t="str">
            <v>CH 395</v>
          </cell>
          <cell r="B402" t="str">
            <v>CH 397</v>
          </cell>
        </row>
        <row r="403">
          <cell r="A403" t="str">
            <v>CH 396</v>
          </cell>
          <cell r="B403" t="str">
            <v>CH 398</v>
          </cell>
        </row>
        <row r="404">
          <cell r="A404" t="str">
            <v>CH 397</v>
          </cell>
          <cell r="B404" t="str">
            <v>CH 399</v>
          </cell>
        </row>
        <row r="405">
          <cell r="A405" t="str">
            <v>CH 398</v>
          </cell>
          <cell r="B405" t="str">
            <v>CH 400</v>
          </cell>
        </row>
        <row r="406">
          <cell r="A406" t="str">
            <v>CH 399</v>
          </cell>
          <cell r="B406" t="str">
            <v>CH 401</v>
          </cell>
        </row>
        <row r="407">
          <cell r="A407" t="str">
            <v>CH 400</v>
          </cell>
          <cell r="B407" t="str">
            <v>CH 402</v>
          </cell>
        </row>
        <row r="408">
          <cell r="A408" t="str">
            <v>CH 401</v>
          </cell>
          <cell r="B408" t="str">
            <v>CH 403</v>
          </cell>
        </row>
        <row r="409">
          <cell r="A409" t="str">
            <v>CH 402</v>
          </cell>
          <cell r="B409" t="str">
            <v>CH 404</v>
          </cell>
        </row>
        <row r="410">
          <cell r="A410" t="str">
            <v>CH 403</v>
          </cell>
          <cell r="B410" t="str">
            <v>CH 405</v>
          </cell>
        </row>
        <row r="411">
          <cell r="A411" t="str">
            <v>CH 404</v>
          </cell>
          <cell r="B411" t="str">
            <v>CH 406</v>
          </cell>
        </row>
        <row r="412">
          <cell r="A412" t="str">
            <v>CH 405</v>
          </cell>
          <cell r="B412" t="str">
            <v>CH 407</v>
          </cell>
        </row>
        <row r="413">
          <cell r="A413" t="str">
            <v>CH 406</v>
          </cell>
          <cell r="B413" t="str">
            <v>CH 408</v>
          </cell>
        </row>
        <row r="414">
          <cell r="A414" t="str">
            <v>CH 407</v>
          </cell>
          <cell r="B414" t="str">
            <v>CH 409</v>
          </cell>
        </row>
        <row r="415">
          <cell r="A415" t="str">
            <v>CH 408</v>
          </cell>
          <cell r="B415" t="str">
            <v>CH 410</v>
          </cell>
        </row>
        <row r="416">
          <cell r="A416" t="str">
            <v>CH 409</v>
          </cell>
          <cell r="B416" t="str">
            <v>CH 411</v>
          </cell>
        </row>
        <row r="417">
          <cell r="A417" t="str">
            <v>CH 410</v>
          </cell>
          <cell r="B417" t="str">
            <v>CH 412</v>
          </cell>
        </row>
        <row r="418">
          <cell r="A418" t="str">
            <v>CH 411</v>
          </cell>
          <cell r="B418" t="str">
            <v>CH 413</v>
          </cell>
        </row>
        <row r="419">
          <cell r="A419" t="str">
            <v>CH 412</v>
          </cell>
          <cell r="B419" t="str">
            <v>CH 414</v>
          </cell>
        </row>
        <row r="420">
          <cell r="A420" t="str">
            <v>CH 413</v>
          </cell>
          <cell r="B420" t="str">
            <v>CH 415</v>
          </cell>
        </row>
        <row r="421">
          <cell r="A421" t="str">
            <v>CH 414</v>
          </cell>
          <cell r="B421" t="str">
            <v>CH 416</v>
          </cell>
        </row>
        <row r="422">
          <cell r="A422" t="str">
            <v>CH 415</v>
          </cell>
          <cell r="B422" t="str">
            <v>CH 417</v>
          </cell>
        </row>
        <row r="423">
          <cell r="A423" t="str">
            <v>CH 416</v>
          </cell>
          <cell r="B423" t="str">
            <v>CH 418</v>
          </cell>
        </row>
        <row r="424">
          <cell r="A424" t="str">
            <v>CH 417</v>
          </cell>
          <cell r="B424" t="str">
            <v>CH 419</v>
          </cell>
        </row>
        <row r="425">
          <cell r="A425" t="str">
            <v>CH 418</v>
          </cell>
          <cell r="B425" t="str">
            <v>CH 420</v>
          </cell>
        </row>
        <row r="426">
          <cell r="A426" t="str">
            <v>CH 419</v>
          </cell>
          <cell r="B426" t="str">
            <v>CH 421</v>
          </cell>
        </row>
        <row r="427">
          <cell r="A427" t="str">
            <v>CH 420</v>
          </cell>
          <cell r="B427" t="str">
            <v>CH 422</v>
          </cell>
        </row>
        <row r="428">
          <cell r="A428" t="str">
            <v>CH 421</v>
          </cell>
          <cell r="B428" t="str">
            <v>CH 423</v>
          </cell>
        </row>
        <row r="429">
          <cell r="A429" t="str">
            <v>CH 422</v>
          </cell>
          <cell r="B429" t="str">
            <v>CH 424</v>
          </cell>
        </row>
        <row r="430">
          <cell r="A430" t="str">
            <v>CH 423</v>
          </cell>
          <cell r="B430" t="str">
            <v>CH 425</v>
          </cell>
        </row>
        <row r="431">
          <cell r="A431" t="str">
            <v>CH 424</v>
          </cell>
          <cell r="B431" t="str">
            <v>CH 426</v>
          </cell>
        </row>
        <row r="432">
          <cell r="A432" t="str">
            <v>CH 425</v>
          </cell>
          <cell r="B432" t="str">
            <v>CH 427</v>
          </cell>
        </row>
        <row r="433">
          <cell r="A433" t="str">
            <v>CH 426</v>
          </cell>
          <cell r="B433" t="str">
            <v>CH 428</v>
          </cell>
        </row>
        <row r="434">
          <cell r="A434" t="str">
            <v>CH 427</v>
          </cell>
          <cell r="B434" t="str">
            <v>CH 429</v>
          </cell>
        </row>
        <row r="435">
          <cell r="A435" t="str">
            <v>CH 428</v>
          </cell>
          <cell r="B435" t="str">
            <v>CH 430</v>
          </cell>
        </row>
        <row r="436">
          <cell r="A436" t="str">
            <v>CH 429</v>
          </cell>
          <cell r="B436" t="str">
            <v>CH 431</v>
          </cell>
        </row>
        <row r="437">
          <cell r="A437" t="str">
            <v>CH 430</v>
          </cell>
          <cell r="B437" t="str">
            <v>CH 432</v>
          </cell>
        </row>
        <row r="438">
          <cell r="A438" t="str">
            <v>CH 431</v>
          </cell>
          <cell r="B438" t="str">
            <v>CH 433</v>
          </cell>
        </row>
        <row r="439">
          <cell r="A439" t="str">
            <v>CH 432</v>
          </cell>
          <cell r="B439" t="str">
            <v>CH 434</v>
          </cell>
        </row>
        <row r="440">
          <cell r="A440" t="str">
            <v>CH 433</v>
          </cell>
          <cell r="B440" t="str">
            <v>CH 435</v>
          </cell>
        </row>
        <row r="441">
          <cell r="A441" t="str">
            <v>CH 434</v>
          </cell>
          <cell r="B441" t="str">
            <v>CH 436</v>
          </cell>
        </row>
        <row r="442">
          <cell r="A442" t="str">
            <v>CH 435</v>
          </cell>
          <cell r="B442" t="str">
            <v>CH 437</v>
          </cell>
        </row>
        <row r="443">
          <cell r="A443" t="str">
            <v>CH 436</v>
          </cell>
          <cell r="B443" t="str">
            <v>CH 438</v>
          </cell>
        </row>
        <row r="444">
          <cell r="A444" t="str">
            <v>CH 437</v>
          </cell>
          <cell r="B444" t="str">
            <v>CH 439</v>
          </cell>
        </row>
        <row r="445">
          <cell r="A445" t="str">
            <v>CH 438</v>
          </cell>
          <cell r="B445" t="str">
            <v>CH 440</v>
          </cell>
        </row>
        <row r="446">
          <cell r="A446" t="str">
            <v>CH 439</v>
          </cell>
          <cell r="B446" t="str">
            <v>CH 441</v>
          </cell>
        </row>
        <row r="447">
          <cell r="A447" t="str">
            <v>CH 440</v>
          </cell>
          <cell r="B447" t="str">
            <v>CH 442</v>
          </cell>
        </row>
        <row r="448">
          <cell r="A448" t="str">
            <v>CH 441</v>
          </cell>
          <cell r="B448" t="str">
            <v>CH 443</v>
          </cell>
        </row>
        <row r="449">
          <cell r="A449" t="str">
            <v>CH 442</v>
          </cell>
          <cell r="B449" t="str">
            <v>CH 444</v>
          </cell>
        </row>
        <row r="450">
          <cell r="B450" t="str">
            <v>CH 445</v>
          </cell>
        </row>
        <row r="451">
          <cell r="B451" t="str">
            <v>CH 446</v>
          </cell>
        </row>
        <row r="452">
          <cell r="B452" t="str">
            <v>CH 447</v>
          </cell>
        </row>
        <row r="453">
          <cell r="B453" t="str">
            <v>CH 448</v>
          </cell>
        </row>
        <row r="454">
          <cell r="B454" t="str">
            <v>CH 449</v>
          </cell>
        </row>
        <row r="455">
          <cell r="B455" t="str">
            <v>CH 450</v>
          </cell>
        </row>
        <row r="456">
          <cell r="B456" t="str">
            <v>CH 451</v>
          </cell>
        </row>
        <row r="457">
          <cell r="B457" t="str">
            <v>CH 452</v>
          </cell>
        </row>
        <row r="458">
          <cell r="B458" t="str">
            <v>CH 453</v>
          </cell>
        </row>
        <row r="459">
          <cell r="B459" t="str">
            <v>CH 454</v>
          </cell>
        </row>
        <row r="460">
          <cell r="B460" t="str">
            <v>CH 455</v>
          </cell>
        </row>
        <row r="461">
          <cell r="B461" t="str">
            <v>CH 456</v>
          </cell>
        </row>
        <row r="462">
          <cell r="B462" t="str">
            <v>CH 457</v>
          </cell>
        </row>
        <row r="463">
          <cell r="B463" t="str">
            <v>CH 458</v>
          </cell>
        </row>
        <row r="464">
          <cell r="B464" t="str">
            <v>CH 459</v>
          </cell>
        </row>
        <row r="465">
          <cell r="B465" t="str">
            <v>CH 460</v>
          </cell>
        </row>
        <row r="466">
          <cell r="B466" t="str">
            <v>CH 461</v>
          </cell>
        </row>
        <row r="467">
          <cell r="B467" t="str">
            <v>CH 12580</v>
          </cell>
        </row>
        <row r="468">
          <cell r="B468" t="str">
            <v>CH 12608</v>
          </cell>
        </row>
        <row r="469">
          <cell r="B469" t="str">
            <v>CH 12532</v>
          </cell>
        </row>
        <row r="470">
          <cell r="B470" t="str">
            <v>CH 12536</v>
          </cell>
        </row>
        <row r="471">
          <cell r="B471" t="str">
            <v>CH 12571</v>
          </cell>
        </row>
        <row r="472">
          <cell r="B472" t="str">
            <v>CH 12564</v>
          </cell>
        </row>
        <row r="473">
          <cell r="B473" t="str">
            <v>CH 12567</v>
          </cell>
        </row>
        <row r="474">
          <cell r="B474" t="str">
            <v>CH 12590</v>
          </cell>
        </row>
        <row r="475">
          <cell r="B475" t="str">
            <v>CH 12577</v>
          </cell>
        </row>
        <row r="476">
          <cell r="B476" t="str">
            <v>CH 798</v>
          </cell>
        </row>
        <row r="477">
          <cell r="B477" t="str">
            <v>CH 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"/>
      <sheetName val="CNL.ACT"/>
      <sheetName val="PRES.GEN.DES."/>
      <sheetName val="MATRIZ"/>
      <sheetName val="FILTRO"/>
      <sheetName val="PRESUPini"/>
      <sheetName val="PRESUPmod"/>
      <sheetName val="CUAD1b"/>
      <sheetName val="CUAD1a"/>
      <sheetName val="CUAD2.1"/>
      <sheetName val="CUAD2.2"/>
      <sheetName val="CUAD2.3"/>
      <sheetName val="CUAD3"/>
      <sheetName val="CUAD4.1"/>
      <sheetName val="Y 4,2"/>
      <sheetName val="CUAD4.0"/>
      <sheetName val="CUAD5.1"/>
      <sheetName val="CUAD5.2"/>
      <sheetName val="CUAD5.3"/>
      <sheetName val="CUAD6.1"/>
      <sheetName val="Y 6.2"/>
    </sheetNames>
    <sheetDataSet>
      <sheetData sheetId="0">
        <row r="1">
          <cell r="A1" t="str">
            <v>ITEM</v>
          </cell>
          <cell r="D1" t="str">
            <v>PARTIDA</v>
          </cell>
          <cell r="G1" t="str">
            <v>ACTIVIDAD</v>
          </cell>
          <cell r="I1" t="str">
            <v>RUBRO</v>
          </cell>
        </row>
        <row r="2">
          <cell r="D2" t="str">
            <v>RR.HH.E.I</v>
          </cell>
          <cell r="G2" t="str">
            <v>RR.HH.E.I</v>
          </cell>
          <cell r="I2" t="str">
            <v>ALI.</v>
          </cell>
        </row>
        <row r="3">
          <cell r="D3" t="str">
            <v>F.S.C.V.(M.G.)</v>
          </cell>
          <cell r="G3" t="str">
            <v>F.S.C.V.(M.G.)</v>
          </cell>
          <cell r="I3" t="str">
            <v>ALOJ.</v>
          </cell>
        </row>
        <row r="4">
          <cell r="A4" t="str">
            <v>A.I</v>
          </cell>
          <cell r="D4" t="str">
            <v>F.S.C.V.</v>
          </cell>
          <cell r="G4" t="str">
            <v>F.S.C.V.</v>
          </cell>
          <cell r="I4" t="str">
            <v>T.T.</v>
          </cell>
        </row>
        <row r="5">
          <cell r="A5" t="str">
            <v>A.II</v>
          </cell>
          <cell r="D5" t="str">
            <v>T.I.1.P.E.C.</v>
          </cell>
          <cell r="G5" t="str">
            <v>T.I.1.P.E.C.</v>
          </cell>
          <cell r="I5" t="str">
            <v>T.I.</v>
          </cell>
        </row>
        <row r="6">
          <cell r="D6" t="str">
            <v>T.I.2.P.E.C.</v>
          </cell>
          <cell r="G6" t="str">
            <v>T.I.2.P.E.C.</v>
          </cell>
          <cell r="I6" t="str">
            <v>T.A.</v>
          </cell>
        </row>
        <row r="7">
          <cell r="A7" t="str">
            <v>B.I.</v>
          </cell>
          <cell r="D7" t="str">
            <v>T.N.P.P.</v>
          </cell>
          <cell r="G7" t="str">
            <v>T.N.P.P.</v>
          </cell>
          <cell r="I7" t="str">
            <v>RR.HH.</v>
          </cell>
        </row>
        <row r="8">
          <cell r="A8" t="str">
            <v>B.II</v>
          </cell>
          <cell r="D8" t="str">
            <v>I.T.</v>
          </cell>
          <cell r="G8" t="str">
            <v>I.T.</v>
          </cell>
          <cell r="I8" t="str">
            <v>MAT.IMPV.</v>
          </cell>
        </row>
        <row r="9">
          <cell r="A9" t="str">
            <v>B.III</v>
          </cell>
          <cell r="D9" t="str">
            <v>C.F.E.I</v>
          </cell>
          <cell r="G9" t="str">
            <v>C.F.E.I</v>
          </cell>
          <cell r="I9" t="str">
            <v>COM.</v>
          </cell>
        </row>
        <row r="10">
          <cell r="A10" t="str">
            <v>B.IV</v>
          </cell>
          <cell r="D10" t="str">
            <v>RR.HH.E.INI.</v>
          </cell>
          <cell r="G10" t="str">
            <v>RR.HH.E.INI.</v>
          </cell>
          <cell r="I10" t="str">
            <v>MAT.ESC.FOT.</v>
          </cell>
        </row>
        <row r="11">
          <cell r="A11" t="str">
            <v>B.V</v>
          </cell>
          <cell r="D11" t="str">
            <v>RR.HH.N.LPZ.</v>
          </cell>
          <cell r="G11" t="str">
            <v>RR.HH.N.LPZ.</v>
          </cell>
          <cell r="I11" t="str">
            <v>M.VID.RAD.</v>
          </cell>
        </row>
        <row r="12">
          <cell r="D12" t="str">
            <v>E/P.P.R.TV.N.LPZ.</v>
          </cell>
          <cell r="G12" t="str">
            <v>E/P.P.R.TV.N.LPZ.</v>
          </cell>
          <cell r="I12" t="str">
            <v>SERV.BAS.</v>
          </cell>
        </row>
        <row r="13">
          <cell r="A13" t="str">
            <v>C.I</v>
          </cell>
          <cell r="D13" t="str">
            <v>P.T.S.C.R.TV.I.N.LPZ.</v>
          </cell>
          <cell r="G13" t="str">
            <v>P.T.S.C.R.TV.I.N.LPZ.</v>
          </cell>
          <cell r="I13" t="str">
            <v>MANT.EQUIP.</v>
          </cell>
        </row>
        <row r="14">
          <cell r="A14" t="str">
            <v>C.II</v>
          </cell>
          <cell r="D14" t="str">
            <v>RR.HH.A.</v>
          </cell>
          <cell r="G14" t="str">
            <v>RR.HH.A.</v>
          </cell>
          <cell r="I14" t="str">
            <v>VIATICO</v>
          </cell>
        </row>
        <row r="15">
          <cell r="A15" t="str">
            <v>C.III</v>
          </cell>
          <cell r="D15" t="str">
            <v>T.R.P.A.</v>
          </cell>
          <cell r="G15" t="str">
            <v>T.R.P.A.</v>
          </cell>
          <cell r="I15" t="str">
            <v>IMPRES.</v>
          </cell>
        </row>
        <row r="16">
          <cell r="A16" t="str">
            <v>C.IV</v>
          </cell>
          <cell r="D16" t="str">
            <v>T.R.T.DD.II</v>
          </cell>
          <cell r="G16" t="str">
            <v>T.R.T.DD.II</v>
          </cell>
          <cell r="I16" t="str">
            <v>MAT.VID.</v>
          </cell>
        </row>
        <row r="17">
          <cell r="D17" t="str">
            <v>E.C.F.R.A.</v>
          </cell>
          <cell r="G17" t="str">
            <v>E.C.F.R.A.</v>
          </cell>
          <cell r="I17" t="str">
            <v>EQUIP.</v>
          </cell>
        </row>
        <row r="18">
          <cell r="A18" t="str">
            <v>D.I</v>
          </cell>
          <cell r="D18" t="str">
            <v>RR.HH.E.C.</v>
          </cell>
          <cell r="G18" t="str">
            <v>RR.HH.E.C.</v>
          </cell>
          <cell r="I18" t="str">
            <v>MUEBLES</v>
          </cell>
        </row>
        <row r="19">
          <cell r="A19" t="str">
            <v>D.II</v>
          </cell>
          <cell r="D19" t="str">
            <v>INVS.</v>
          </cell>
          <cell r="G19" t="str">
            <v>INVS.</v>
          </cell>
          <cell r="I19" t="str">
            <v>MANT.MOVIL.</v>
          </cell>
        </row>
        <row r="20">
          <cell r="A20" t="str">
            <v>D.III</v>
          </cell>
          <cell r="D20" t="str">
            <v>T.A.DD.C.E.N.</v>
          </cell>
          <cell r="G20" t="str">
            <v>T.A.DD.C.E.N.1.</v>
          </cell>
          <cell r="I20" t="str">
            <v>COST.ENV.</v>
          </cell>
        </row>
        <row r="21">
          <cell r="D21" t="str">
            <v>T.R.P.E.(T.S.STZ).</v>
          </cell>
          <cell r="G21" t="str">
            <v>T.A.DD.C.E.N.2.</v>
          </cell>
          <cell r="I21" t="str">
            <v>P.M.PRESNS.</v>
          </cell>
        </row>
        <row r="22">
          <cell r="A22" t="str">
            <v>E.I</v>
          </cell>
          <cell r="D22" t="str">
            <v>S.P.A.T.</v>
          </cell>
          <cell r="G22" t="str">
            <v>T.A.DD.C.E.N.3.</v>
          </cell>
          <cell r="I22" t="str">
            <v>PREMIOS</v>
          </cell>
        </row>
        <row r="23">
          <cell r="A23" t="str">
            <v>E.II</v>
          </cell>
          <cell r="D23" t="str">
            <v>T.F.ICFRC.</v>
          </cell>
          <cell r="G23" t="str">
            <v>T.R.P.E.(T.S.STZ).1.</v>
          </cell>
          <cell r="I23" t="str">
            <v>CONSTRUC.</v>
          </cell>
        </row>
        <row r="24">
          <cell r="A24" t="str">
            <v>E.III</v>
          </cell>
          <cell r="D24" t="str">
            <v>T.F.IA.G.CAIB.</v>
          </cell>
          <cell r="G24" t="str">
            <v>T.R.P.E.(T.S.STZ).2.</v>
          </cell>
          <cell r="I24" t="str">
            <v>HBL</v>
          </cell>
        </row>
        <row r="25">
          <cell r="A25" t="str">
            <v>E.IV</v>
          </cell>
          <cell r="D25" t="str">
            <v>R.C.A.C.I</v>
          </cell>
          <cell r="G25" t="str">
            <v>T.R.P.E.(T.S.STZ).3.</v>
          </cell>
          <cell r="I25" t="str">
            <v>ALQUILER</v>
          </cell>
        </row>
        <row r="26">
          <cell r="A26" t="str">
            <v>E.V</v>
          </cell>
          <cell r="D26" t="str">
            <v>T.N.I.DD.E.M.C.</v>
          </cell>
          <cell r="G26" t="str">
            <v>T.R.P.E.(T.S.STZ).4.</v>
          </cell>
          <cell r="I26" t="str">
            <v>CBL.ACCE.</v>
          </cell>
        </row>
        <row r="27">
          <cell r="D27" t="str">
            <v>C.R:T.C.F.T.(S.T.STZ.R.C.)</v>
          </cell>
          <cell r="G27" t="str">
            <v>T.R.P.E.(T.S.STZ).5.</v>
          </cell>
          <cell r="I27" t="str">
            <v>E.C.</v>
          </cell>
        </row>
        <row r="28">
          <cell r="A28" t="str">
            <v>F.I</v>
          </cell>
          <cell r="D28" t="str">
            <v>T.E.F.T.(R.TV.)</v>
          </cell>
          <cell r="G28" t="str">
            <v>T.R.P.E.(T.S.STZ).6.</v>
          </cell>
          <cell r="I28" t="str">
            <v>USO</v>
          </cell>
        </row>
        <row r="29">
          <cell r="A29" t="str">
            <v>F.II</v>
          </cell>
          <cell r="D29" t="str">
            <v>T.C.I/A.IC.DD.</v>
          </cell>
          <cell r="G29" t="str">
            <v>T.R.P.E.(T.S.STZ).7.</v>
          </cell>
        </row>
        <row r="30">
          <cell r="A30" t="str">
            <v>F.III</v>
          </cell>
          <cell r="D30" t="str">
            <v>T.S.E.G.C.DD.</v>
          </cell>
          <cell r="G30" t="str">
            <v>T.R.P.E.(T.S.STZ).8.</v>
          </cell>
        </row>
        <row r="31">
          <cell r="D31" t="str">
            <v>C.C.E.(CFRC-CAIB)</v>
          </cell>
          <cell r="G31" t="str">
            <v>S.P.A.T.</v>
          </cell>
        </row>
        <row r="32">
          <cell r="A32" t="str">
            <v>G.I</v>
          </cell>
          <cell r="D32" t="str">
            <v>T.G.S.C.-DD.II</v>
          </cell>
          <cell r="G32" t="str">
            <v>T.F.ICFRC.1.</v>
          </cell>
        </row>
        <row r="33">
          <cell r="D33" t="str">
            <v>2.S.T.TV.RAD.</v>
          </cell>
          <cell r="G33" t="str">
            <v>T.F.ICFRC.2.</v>
          </cell>
        </row>
        <row r="34">
          <cell r="D34" t="str">
            <v>T.C.P.R.TV.</v>
          </cell>
          <cell r="G34" t="str">
            <v>T.F.IA.G.CAIB.1,</v>
          </cell>
        </row>
        <row r="35">
          <cell r="D35" t="str">
            <v>L.A.P.R.R.TV.(C)</v>
          </cell>
          <cell r="G35" t="str">
            <v>T.F.IA.G.CAIB.2.</v>
          </cell>
        </row>
        <row r="36">
          <cell r="D36" t="str">
            <v>L.A.P.R.R.(C.R.)</v>
          </cell>
          <cell r="G36" t="str">
            <v>R.C.A.C.I1.</v>
          </cell>
        </row>
        <row r="37">
          <cell r="D37" t="str">
            <v>P.I.S.C.(N).</v>
          </cell>
          <cell r="G37" t="str">
            <v>R.C.A.C.I2.</v>
          </cell>
        </row>
        <row r="38">
          <cell r="D38" t="str">
            <v>P.I.I.(R.A.)</v>
          </cell>
          <cell r="G38" t="str">
            <v>R.C.A.C.I3.</v>
          </cell>
        </row>
        <row r="39">
          <cell r="D39" t="str">
            <v>C.ID.C.P.I.</v>
          </cell>
          <cell r="G39" t="str">
            <v>R.C.A.C.I4.</v>
          </cell>
        </row>
        <row r="40">
          <cell r="D40" t="str">
            <v>F.S.C.</v>
          </cell>
          <cell r="G40" t="str">
            <v>T.N.I.DD.E.M.C.1.</v>
          </cell>
        </row>
        <row r="41">
          <cell r="D41" t="str">
            <v>I.H.R.STZ.</v>
          </cell>
          <cell r="G41" t="str">
            <v>T.N.I.DD.E.M.C.2.</v>
          </cell>
        </row>
        <row r="42">
          <cell r="D42" t="str">
            <v>E.R.T.</v>
          </cell>
          <cell r="G42" t="str">
            <v>C.R:T.C.F.T.(S.T.STZ.R.C.).1.</v>
          </cell>
        </row>
        <row r="43">
          <cell r="D43" t="str">
            <v>H.C.CBBA.</v>
          </cell>
          <cell r="G43" t="str">
            <v>C.R:T.C.F.T.(S.T.STZ.R.C.).2.</v>
          </cell>
        </row>
        <row r="44">
          <cell r="D44" t="str">
            <v>E.AV.A.C.</v>
          </cell>
          <cell r="G44" t="str">
            <v>C.R:T.C.F.T.(S.T.STZ.R.C.).3.</v>
          </cell>
        </row>
        <row r="45">
          <cell r="D45" t="str">
            <v>S.T.I.A.</v>
          </cell>
          <cell r="G45" t="str">
            <v>C.R:T.C.F.T.(S.T.STZ.R.C.).4.</v>
          </cell>
        </row>
        <row r="46">
          <cell r="D46" t="str">
            <v>S.C.A.C.</v>
          </cell>
          <cell r="G46" t="str">
            <v>C.R:T.C.F.T.(S.T.STZ.R.C.).5.</v>
          </cell>
        </row>
        <row r="47">
          <cell r="D47" t="str">
            <v>E.IF.</v>
          </cell>
          <cell r="G47" t="str">
            <v>C.R:T.C.F.T.(S.T.STZ.R.C.).6.</v>
          </cell>
        </row>
        <row r="48">
          <cell r="D48" t="str">
            <v>T.P.IX.F.(STZ.LPZ.)</v>
          </cell>
          <cell r="G48" t="str">
            <v>C.R:T.C.F.T.(S.T.STZ.R.C.).7.</v>
          </cell>
        </row>
        <row r="49">
          <cell r="D49" t="str">
            <v>F.IX.F.E.P.</v>
          </cell>
          <cell r="G49" t="str">
            <v>C.R:T.C.F.T.(S.T.STZ.R.C.).8.</v>
          </cell>
        </row>
        <row r="50">
          <cell r="D50" t="str">
            <v>F.C.V.PP.II.(E.C.)</v>
          </cell>
          <cell r="G50" t="str">
            <v>C.R:T.C.F.T.(S.T.STZ.R.C.).9.</v>
          </cell>
        </row>
        <row r="51">
          <cell r="D51" t="str">
            <v>RR.HH.(IX.F.E.C.)</v>
          </cell>
          <cell r="G51" t="str">
            <v>C.R:T.C.F.T.(S.T.STZ.R.C.).10.</v>
          </cell>
        </row>
        <row r="52">
          <cell r="D52" t="str">
            <v>D.C.IX.F.</v>
          </cell>
          <cell r="G52" t="str">
            <v>C.R:T.C.F.T.(S.T.STZ.R.C.).11.</v>
          </cell>
        </row>
        <row r="53">
          <cell r="D53" t="str">
            <v>E.S.IX.F.</v>
          </cell>
          <cell r="G53" t="str">
            <v>C.R:T.C.F.T.(S.T.STZ.R.C.).12.</v>
          </cell>
        </row>
        <row r="54">
          <cell r="D54" t="str">
            <v>VI.E.C.PP.II.IX.F.</v>
          </cell>
          <cell r="G54" t="str">
            <v>C.R:T.C.F.T.(S.T.STZ.R.C.).13.</v>
          </cell>
        </row>
        <row r="55">
          <cell r="D55" t="str">
            <v>A.CLACPI.</v>
          </cell>
          <cell r="G55" t="str">
            <v>C.R:T.C.F.T.(S.T.STZ.R.C.).14.</v>
          </cell>
        </row>
        <row r="56">
          <cell r="D56" t="str">
            <v>T.P.IX.F.</v>
          </cell>
          <cell r="G56" t="str">
            <v>T.E.F.T.(R.TV.)</v>
          </cell>
        </row>
        <row r="57">
          <cell r="D57" t="str">
            <v>IX.F.I/E.</v>
          </cell>
          <cell r="G57" t="str">
            <v>T.C.I/A.IC.DD.1.</v>
          </cell>
        </row>
        <row r="58">
          <cell r="D58" t="str">
            <v>E.M.</v>
          </cell>
          <cell r="G58" t="str">
            <v>T.C.I/A.IC.DD.2.</v>
          </cell>
        </row>
        <row r="59">
          <cell r="D59" t="str">
            <v>E.C.</v>
          </cell>
          <cell r="G59" t="str">
            <v>T.C.I/A.IC.DD.3.</v>
          </cell>
        </row>
        <row r="60">
          <cell r="D60" t="str">
            <v>IMPS.</v>
          </cell>
          <cell r="G60" t="str">
            <v>T.C.I/A.IC.DD.4.</v>
          </cell>
        </row>
        <row r="61">
          <cell r="D61" t="str">
            <v>EQUIP.</v>
          </cell>
          <cell r="G61" t="str">
            <v>T.C.I/A.IC.DD.5.</v>
          </cell>
        </row>
        <row r="62">
          <cell r="D62" t="str">
            <v>F.S.C.ORG.</v>
          </cell>
          <cell r="G62" t="str">
            <v>T.C.I/A.IC.DD.6.</v>
          </cell>
        </row>
        <row r="63">
          <cell r="D63" t="str">
            <v>D.M.E.</v>
          </cell>
          <cell r="G63" t="str">
            <v>T.S.E.G.C.DD.</v>
          </cell>
        </row>
        <row r="64">
          <cell r="D64" t="str">
            <v>PREMIOS</v>
          </cell>
          <cell r="G64" t="str">
            <v>C.C.E.(CFRC-CAIB)</v>
          </cell>
        </row>
        <row r="65">
          <cell r="D65" t="str">
            <v>C.FUN.</v>
          </cell>
          <cell r="G65" t="str">
            <v>T.G.S.C.-DD.II1.</v>
          </cell>
        </row>
        <row r="66">
          <cell r="D66" t="str">
            <v>MAT.TRANS.</v>
          </cell>
          <cell r="G66" t="str">
            <v>T.G.S.C.-DD.II2.</v>
          </cell>
        </row>
        <row r="67">
          <cell r="D67" t="str">
            <v>S.EDU.D.</v>
          </cell>
          <cell r="G67" t="str">
            <v>2.S.T.TV.RAD.1.</v>
          </cell>
        </row>
        <row r="68">
          <cell r="D68" t="str">
            <v>V.E.VED.</v>
          </cell>
          <cell r="G68" t="str">
            <v>2.S.T.TV.RAD.2.</v>
          </cell>
        </row>
        <row r="69">
          <cell r="D69" t="str">
            <v>C.IND.</v>
          </cell>
          <cell r="G69" t="str">
            <v>2.S.T.TV.RAD.3.</v>
          </cell>
        </row>
        <row r="70">
          <cell r="G70" t="str">
            <v>2.S.T.TV.RAD.4.</v>
          </cell>
        </row>
        <row r="71">
          <cell r="G71" t="str">
            <v>2.S.T.TV.RAD.5.</v>
          </cell>
        </row>
        <row r="72">
          <cell r="G72" t="str">
            <v>2.S.T.TV.RAD.6.</v>
          </cell>
        </row>
        <row r="73">
          <cell r="G73" t="str">
            <v>2.S.T.TV.RAD.7.</v>
          </cell>
        </row>
        <row r="74">
          <cell r="G74" t="str">
            <v>2.S.T.TV.RAD.8.</v>
          </cell>
        </row>
        <row r="75">
          <cell r="G75" t="str">
            <v>2.S.T.TV.RAD.9.</v>
          </cell>
        </row>
        <row r="76">
          <cell r="G76" t="str">
            <v>2.S.T.TV.RAD.10.</v>
          </cell>
        </row>
        <row r="77">
          <cell r="G77" t="str">
            <v>2.S.T.TV.RAD.11.</v>
          </cell>
        </row>
        <row r="78">
          <cell r="G78" t="str">
            <v>2.S.T.TV.RAD.12.</v>
          </cell>
        </row>
        <row r="79">
          <cell r="G79" t="str">
            <v>T.C.P.R.TV.1.</v>
          </cell>
        </row>
        <row r="80">
          <cell r="G80" t="str">
            <v>T.C.P.R.TV.2.</v>
          </cell>
        </row>
        <row r="81">
          <cell r="G81" t="str">
            <v>L.A.P.R.R.TV.(C).1.</v>
          </cell>
        </row>
        <row r="82">
          <cell r="G82" t="str">
            <v>L.A.P.R.R.TV.(C).2.</v>
          </cell>
        </row>
        <row r="83">
          <cell r="G83" t="str">
            <v>L.A.P.R.R.TV.(C).3.</v>
          </cell>
        </row>
        <row r="84">
          <cell r="G84" t="str">
            <v>L.A.P.R.R.TV.(C).4.</v>
          </cell>
        </row>
        <row r="85">
          <cell r="G85" t="str">
            <v>L.A.P.R.R.TV.(C).5.</v>
          </cell>
        </row>
        <row r="86">
          <cell r="G86" t="str">
            <v>L.A.P.R.R.TV.(C).6.</v>
          </cell>
        </row>
        <row r="87">
          <cell r="G87" t="str">
            <v>L.A.P.R.R.TV.(C).7.</v>
          </cell>
        </row>
        <row r="88">
          <cell r="G88" t="str">
            <v>L.A.P.R.R.TV.(C).8.</v>
          </cell>
        </row>
        <row r="89">
          <cell r="G89" t="str">
            <v>L.A.P.R.R.TV.(C).9.</v>
          </cell>
        </row>
        <row r="90">
          <cell r="G90" t="str">
            <v>L.A.P.R.R.TV.(C).10.</v>
          </cell>
        </row>
        <row r="91">
          <cell r="G91" t="str">
            <v>L.A.P.R.R.TV.(C).11.</v>
          </cell>
        </row>
        <row r="92">
          <cell r="G92" t="str">
            <v>L.A.P.R.R.TV.(C).12.</v>
          </cell>
        </row>
        <row r="93">
          <cell r="G93" t="str">
            <v>L.A.P.R.R.TV.(C).13.</v>
          </cell>
        </row>
        <row r="94">
          <cell r="G94" t="str">
            <v>L.A.P.R.R.TV.(C).14.</v>
          </cell>
        </row>
        <row r="95">
          <cell r="G95" t="str">
            <v>L.A.P.R.R.TV.(C).15.</v>
          </cell>
        </row>
        <row r="96">
          <cell r="G96" t="str">
            <v>L.A.P.R.R.TV.(C).16.</v>
          </cell>
        </row>
        <row r="97">
          <cell r="G97" t="str">
            <v>L.A.P.R.R.TV.(C).17.</v>
          </cell>
        </row>
        <row r="98">
          <cell r="G98" t="str">
            <v>L.A.P.R.R.TV.(C).18.</v>
          </cell>
        </row>
        <row r="99">
          <cell r="G99" t="str">
            <v>L.A.P.R.R.TV.(C).19.</v>
          </cell>
        </row>
        <row r="100">
          <cell r="G100" t="str">
            <v>L.A.P.R.R.TV.(C).20.</v>
          </cell>
        </row>
        <row r="101">
          <cell r="G101" t="str">
            <v>L.A.P.R.R.TV.(C).21.</v>
          </cell>
        </row>
        <row r="102">
          <cell r="G102" t="str">
            <v>L.A.P.R.R.(C.R.).1.</v>
          </cell>
        </row>
        <row r="103">
          <cell r="G103" t="str">
            <v>L.A.P.R.R.(C.R.).2.</v>
          </cell>
        </row>
        <row r="104">
          <cell r="G104" t="str">
            <v>L.A.P.R.R.(C.R.).3.</v>
          </cell>
        </row>
        <row r="105">
          <cell r="G105" t="str">
            <v>L.A.P.R.R.(C.R.).4.</v>
          </cell>
        </row>
        <row r="106">
          <cell r="G106" t="str">
            <v>L.A.P.R.R.(C.R.).5.</v>
          </cell>
        </row>
        <row r="107">
          <cell r="G107" t="str">
            <v>L.A.P.R.R.(C.R.).6.</v>
          </cell>
        </row>
        <row r="108">
          <cell r="G108" t="str">
            <v>L.A.P.R.R.(C.R.).7.</v>
          </cell>
        </row>
        <row r="109">
          <cell r="G109" t="str">
            <v>L.A.P.R.R.(C.R.).8.</v>
          </cell>
        </row>
        <row r="110">
          <cell r="G110" t="str">
            <v>L.A.P.R.R.(C.R.).9.</v>
          </cell>
        </row>
        <row r="111">
          <cell r="G111" t="str">
            <v>L.A.P.R.R.(C.R.).10.</v>
          </cell>
        </row>
        <row r="112">
          <cell r="G112" t="str">
            <v>L.A.P.R.R.(C.R.).11.</v>
          </cell>
        </row>
        <row r="113">
          <cell r="G113" t="str">
            <v>L.A.P.R.R.(C.R.).12.</v>
          </cell>
        </row>
        <row r="114">
          <cell r="G114" t="str">
            <v>L.A.P.R.R.(C.R.).13.</v>
          </cell>
        </row>
        <row r="115">
          <cell r="G115" t="str">
            <v>L.A.P.R.R.(C.R.).14.</v>
          </cell>
        </row>
        <row r="116">
          <cell r="G116" t="str">
            <v>L.A.P.R.R.(C.R.).15.</v>
          </cell>
        </row>
        <row r="117">
          <cell r="G117" t="str">
            <v>L.A.P.R.R.(C.R.).16.</v>
          </cell>
        </row>
        <row r="118">
          <cell r="G118" t="str">
            <v>L.A.P.R.R.(C.R.).17.</v>
          </cell>
        </row>
        <row r="119">
          <cell r="G119" t="str">
            <v>L.A.P.R.R.(C.R.).18.</v>
          </cell>
        </row>
        <row r="120">
          <cell r="G120" t="str">
            <v>L.A.P.R.R.(C.R.).19.</v>
          </cell>
        </row>
        <row r="121">
          <cell r="G121" t="str">
            <v>L.A.P.R.R.(C.R.).20.</v>
          </cell>
        </row>
        <row r="122">
          <cell r="G122" t="str">
            <v>L.A.P.R.R.(C.R.).21.</v>
          </cell>
        </row>
        <row r="123">
          <cell r="G123" t="str">
            <v>L.A.P.R.R.(C.R.).22.</v>
          </cell>
        </row>
        <row r="124">
          <cell r="G124" t="str">
            <v>L.A.P.R.R.(C.R.).23.</v>
          </cell>
        </row>
        <row r="125">
          <cell r="G125" t="str">
            <v>L.A.P.R.R.(C.R.).24.</v>
          </cell>
        </row>
        <row r="126">
          <cell r="G126" t="str">
            <v>L.A.P.R.R.(C.R.).25.</v>
          </cell>
        </row>
        <row r="127">
          <cell r="G127" t="str">
            <v>P.I.S.C.(N).</v>
          </cell>
        </row>
        <row r="128">
          <cell r="G128" t="str">
            <v>P.I.I.(R.A.)</v>
          </cell>
        </row>
        <row r="129">
          <cell r="G129" t="str">
            <v>C.ID.C.P.I.1.</v>
          </cell>
        </row>
        <row r="130">
          <cell r="G130" t="str">
            <v>C.ID.C.P.I.2.</v>
          </cell>
        </row>
        <row r="131">
          <cell r="G131" t="str">
            <v>F.S.C.1.</v>
          </cell>
        </row>
        <row r="132">
          <cell r="G132" t="str">
            <v>F.S.C.2.</v>
          </cell>
        </row>
        <row r="133">
          <cell r="G133" t="str">
            <v>F.S.C.3.</v>
          </cell>
        </row>
        <row r="134">
          <cell r="G134" t="str">
            <v>F.S.C.4.</v>
          </cell>
        </row>
        <row r="135">
          <cell r="G135" t="str">
            <v>F.S.C.5.</v>
          </cell>
        </row>
        <row r="136">
          <cell r="G136" t="str">
            <v>F.S.C.6.</v>
          </cell>
        </row>
        <row r="137">
          <cell r="G137" t="str">
            <v>I.H.R.STZ.</v>
          </cell>
        </row>
        <row r="138">
          <cell r="G138" t="str">
            <v>E.R.T.</v>
          </cell>
        </row>
        <row r="139">
          <cell r="G139" t="str">
            <v>H.C.CBBA.</v>
          </cell>
        </row>
        <row r="140">
          <cell r="G140" t="str">
            <v>E.AV.A.C.</v>
          </cell>
        </row>
        <row r="141">
          <cell r="G141" t="str">
            <v>S.T.I.A.</v>
          </cell>
        </row>
        <row r="142">
          <cell r="G142" t="str">
            <v>S.C.A.C.</v>
          </cell>
        </row>
        <row r="143">
          <cell r="G143" t="str">
            <v>E.IF.1.</v>
          </cell>
        </row>
        <row r="144">
          <cell r="G144" t="str">
            <v>E.IF.2.</v>
          </cell>
        </row>
        <row r="145">
          <cell r="G145" t="str">
            <v>T.P.IX.F.(STZ.LPZ.).1.</v>
          </cell>
        </row>
        <row r="146">
          <cell r="G146" t="str">
            <v>T.P.IX.F.(STZ.LPZ.).2.</v>
          </cell>
        </row>
        <row r="147">
          <cell r="G147" t="str">
            <v>T.P.IX.F.(STZ.LPZ.).3.</v>
          </cell>
        </row>
        <row r="148">
          <cell r="G148" t="str">
            <v>F.IX.F.E.P.</v>
          </cell>
        </row>
        <row r="149">
          <cell r="G149" t="str">
            <v>F.C.V.PP.II.(E.C.)</v>
          </cell>
        </row>
        <row r="150">
          <cell r="G150" t="str">
            <v>RR.HH.(IX.F.E.C.)</v>
          </cell>
        </row>
        <row r="151">
          <cell r="G151" t="str">
            <v>D.C.IX.F.</v>
          </cell>
        </row>
        <row r="152">
          <cell r="G152" t="str">
            <v>E.S.IX.F.</v>
          </cell>
        </row>
        <row r="153">
          <cell r="G153" t="str">
            <v>VI.E.C.PP.II.IX.F.</v>
          </cell>
        </row>
        <row r="154">
          <cell r="G154" t="str">
            <v>A.CLACPI.</v>
          </cell>
        </row>
        <row r="155">
          <cell r="G155" t="str">
            <v>T.P.IX.F.</v>
          </cell>
        </row>
        <row r="156">
          <cell r="G156" t="str">
            <v>IX.F.I/E.</v>
          </cell>
        </row>
        <row r="157">
          <cell r="G157" t="str">
            <v>E.M.</v>
          </cell>
        </row>
        <row r="158">
          <cell r="G158" t="str">
            <v>E.C.</v>
          </cell>
        </row>
        <row r="159">
          <cell r="G159" t="str">
            <v>IMPS.</v>
          </cell>
        </row>
        <row r="160">
          <cell r="G160" t="str">
            <v>EQUIP.</v>
          </cell>
        </row>
        <row r="161">
          <cell r="G161" t="str">
            <v>F.S.C.ORG.</v>
          </cell>
        </row>
        <row r="162">
          <cell r="G162" t="str">
            <v>D.M.E.</v>
          </cell>
        </row>
        <row r="163">
          <cell r="G163" t="str">
            <v>PREMIOS</v>
          </cell>
        </row>
        <row r="164">
          <cell r="G164" t="str">
            <v>C.FUN.</v>
          </cell>
        </row>
        <row r="165">
          <cell r="G165" t="str">
            <v>MAT.TRANS.</v>
          </cell>
        </row>
        <row r="166">
          <cell r="G166" t="str">
            <v>S.EDU.D.</v>
          </cell>
        </row>
        <row r="167">
          <cell r="G167" t="str">
            <v>V.E.VED.</v>
          </cell>
        </row>
        <row r="168">
          <cell r="G168" t="str">
            <v>C.IND.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CO_MONEDA_LOCAL"/>
      <sheetName val="LISTADO_FACTURACION"/>
      <sheetName val="LISTADO_FACTURACION_COFINANCIAC"/>
      <sheetName val="INFORME"/>
      <sheetName val="TASA DE CAMBIO"/>
      <sheetName val="CODIGOS"/>
    </sheetNames>
    <sheetDataSet>
      <sheetData sheetId="5">
        <row r="3">
          <cell r="A3" t="str">
            <v>ANTICIPO</v>
          </cell>
        </row>
        <row r="4">
          <cell r="A4" t="str">
            <v>BANCO</v>
          </cell>
        </row>
        <row r="5">
          <cell r="A5" t="str">
            <v>CAJA</v>
          </cell>
        </row>
        <row r="6">
          <cell r="A6" t="str">
            <v>SEDE</v>
          </cell>
        </row>
        <row r="7">
          <cell r="A7" t="str">
            <v>INTERESES</v>
          </cell>
        </row>
        <row r="8">
          <cell r="A8" t="str">
            <v>CH 11948</v>
          </cell>
        </row>
        <row r="9">
          <cell r="A9" t="str">
            <v>N/C</v>
          </cell>
        </row>
        <row r="10">
          <cell r="A10" t="str">
            <v>CH 12053</v>
          </cell>
        </row>
        <row r="11">
          <cell r="A11" t="str">
            <v>CH 1</v>
          </cell>
        </row>
        <row r="12">
          <cell r="A12" t="str">
            <v>CH 2</v>
          </cell>
        </row>
        <row r="13">
          <cell r="A13" t="str">
            <v>CH 3</v>
          </cell>
        </row>
        <row r="14">
          <cell r="A14" t="str">
            <v>CH 4</v>
          </cell>
        </row>
        <row r="15">
          <cell r="A15" t="str">
            <v>CH 5</v>
          </cell>
        </row>
        <row r="16">
          <cell r="A16" t="str">
            <v>CH 6</v>
          </cell>
        </row>
        <row r="17">
          <cell r="A17" t="str">
            <v>CH 7</v>
          </cell>
        </row>
        <row r="18">
          <cell r="A18" t="str">
            <v>CH 8</v>
          </cell>
        </row>
        <row r="19">
          <cell r="A19" t="str">
            <v>CH 9</v>
          </cell>
        </row>
        <row r="20">
          <cell r="A20" t="str">
            <v>CH 10</v>
          </cell>
        </row>
        <row r="21">
          <cell r="A21" t="str">
            <v>CH 11</v>
          </cell>
        </row>
        <row r="22">
          <cell r="A22" t="str">
            <v>CH 12</v>
          </cell>
        </row>
        <row r="23">
          <cell r="A23" t="str">
            <v>CH 13</v>
          </cell>
        </row>
        <row r="24">
          <cell r="A24" t="str">
            <v>CH 14</v>
          </cell>
        </row>
        <row r="25">
          <cell r="A25" t="str">
            <v>CH 15</v>
          </cell>
        </row>
        <row r="26">
          <cell r="A26" t="str">
            <v>CH 16</v>
          </cell>
        </row>
        <row r="27">
          <cell r="A27" t="str">
            <v>CH 17</v>
          </cell>
        </row>
        <row r="28">
          <cell r="A28" t="str">
            <v>CH 12079</v>
          </cell>
        </row>
        <row r="29">
          <cell r="A29" t="str">
            <v>CH 18</v>
          </cell>
        </row>
        <row r="30">
          <cell r="A30" t="str">
            <v>CH 19</v>
          </cell>
        </row>
        <row r="31">
          <cell r="A31" t="str">
            <v>CH 20</v>
          </cell>
        </row>
        <row r="32">
          <cell r="A32" t="str">
            <v>CH 21</v>
          </cell>
        </row>
        <row r="33">
          <cell r="A33" t="str">
            <v>CH 22</v>
          </cell>
        </row>
        <row r="34">
          <cell r="A34" t="str">
            <v>CH 23</v>
          </cell>
        </row>
        <row r="35">
          <cell r="A35" t="str">
            <v>CH 24</v>
          </cell>
        </row>
        <row r="36">
          <cell r="A36" t="str">
            <v>CH 25</v>
          </cell>
        </row>
        <row r="37">
          <cell r="A37" t="str">
            <v>CH 26</v>
          </cell>
        </row>
        <row r="38">
          <cell r="A38" t="str">
            <v>CH 27</v>
          </cell>
        </row>
        <row r="39">
          <cell r="A39" t="str">
            <v>CH 28</v>
          </cell>
        </row>
        <row r="40">
          <cell r="A40" t="str">
            <v>CH 29</v>
          </cell>
        </row>
        <row r="41">
          <cell r="A41" t="str">
            <v>CH 30</v>
          </cell>
        </row>
        <row r="42">
          <cell r="A42" t="str">
            <v>CH 31</v>
          </cell>
        </row>
        <row r="43">
          <cell r="A43" t="str">
            <v>CH 32</v>
          </cell>
        </row>
        <row r="44">
          <cell r="A44" t="str">
            <v>CH 33</v>
          </cell>
        </row>
        <row r="45">
          <cell r="A45" t="str">
            <v>CH 34</v>
          </cell>
        </row>
        <row r="46">
          <cell r="A46" t="str">
            <v>CH 35</v>
          </cell>
        </row>
        <row r="47">
          <cell r="A47" t="str">
            <v>CH 36</v>
          </cell>
        </row>
        <row r="48">
          <cell r="A48" t="str">
            <v>CH 37</v>
          </cell>
        </row>
        <row r="49">
          <cell r="A49" t="str">
            <v>CH 38</v>
          </cell>
        </row>
        <row r="50">
          <cell r="A50" t="str">
            <v>CH 39</v>
          </cell>
        </row>
        <row r="51">
          <cell r="A51" t="str">
            <v>CH 40</v>
          </cell>
        </row>
        <row r="52">
          <cell r="A52" t="str">
            <v>CH 41</v>
          </cell>
        </row>
        <row r="53">
          <cell r="A53" t="str">
            <v>CH 42</v>
          </cell>
        </row>
        <row r="54">
          <cell r="A54" t="str">
            <v>CH 43</v>
          </cell>
        </row>
        <row r="55">
          <cell r="A55" t="str">
            <v>CH 44</v>
          </cell>
        </row>
        <row r="56">
          <cell r="A56" t="str">
            <v>CH 45</v>
          </cell>
        </row>
        <row r="57">
          <cell r="A57" t="str">
            <v>CH 46</v>
          </cell>
        </row>
        <row r="58">
          <cell r="A58" t="str">
            <v>CH 47</v>
          </cell>
        </row>
        <row r="59">
          <cell r="A59" t="str">
            <v>CH 48</v>
          </cell>
        </row>
        <row r="60">
          <cell r="A60" t="str">
            <v>CH 49</v>
          </cell>
        </row>
        <row r="61">
          <cell r="A61" t="str">
            <v>CH 50</v>
          </cell>
        </row>
        <row r="62">
          <cell r="A62" t="str">
            <v>CH 51</v>
          </cell>
        </row>
        <row r="63">
          <cell r="A63" t="str">
            <v>CH 52</v>
          </cell>
        </row>
        <row r="64">
          <cell r="A64" t="str">
            <v>CH 12089</v>
          </cell>
        </row>
        <row r="65">
          <cell r="A65" t="str">
            <v>CH 53</v>
          </cell>
        </row>
        <row r="66">
          <cell r="A66" t="str">
            <v>CH 54</v>
          </cell>
        </row>
        <row r="67">
          <cell r="A67" t="str">
            <v>CH 55</v>
          </cell>
        </row>
        <row r="68">
          <cell r="A68" t="str">
            <v>CH 56</v>
          </cell>
        </row>
        <row r="69">
          <cell r="A69" t="str">
            <v>CH 57</v>
          </cell>
        </row>
        <row r="70">
          <cell r="A70" t="str">
            <v>CH 58</v>
          </cell>
        </row>
        <row r="71">
          <cell r="A71" t="str">
            <v>CH 59</v>
          </cell>
        </row>
        <row r="72">
          <cell r="A72" t="str">
            <v>CH 60</v>
          </cell>
        </row>
        <row r="73">
          <cell r="A73" t="str">
            <v>CH 61</v>
          </cell>
        </row>
        <row r="74">
          <cell r="A74" t="str">
            <v>CH 62</v>
          </cell>
        </row>
        <row r="75">
          <cell r="A75" t="str">
            <v>CH 63</v>
          </cell>
        </row>
        <row r="76">
          <cell r="A76" t="str">
            <v>CH 64</v>
          </cell>
        </row>
        <row r="77">
          <cell r="A77" t="str">
            <v>CH 65</v>
          </cell>
        </row>
        <row r="78">
          <cell r="A78" t="str">
            <v>CH 66</v>
          </cell>
        </row>
        <row r="79">
          <cell r="A79" t="str">
            <v>CH 67</v>
          </cell>
        </row>
        <row r="80">
          <cell r="A80" t="str">
            <v>CH 68</v>
          </cell>
        </row>
        <row r="81">
          <cell r="A81" t="str">
            <v>CH 69</v>
          </cell>
        </row>
        <row r="82">
          <cell r="A82" t="str">
            <v>CH 70</v>
          </cell>
        </row>
        <row r="83">
          <cell r="A83" t="str">
            <v>CH 71</v>
          </cell>
        </row>
        <row r="84">
          <cell r="A84" t="str">
            <v>CH 72</v>
          </cell>
        </row>
        <row r="85">
          <cell r="A85" t="str">
            <v>CH 73</v>
          </cell>
        </row>
        <row r="86">
          <cell r="A86" t="str">
            <v>CH 74</v>
          </cell>
        </row>
        <row r="87">
          <cell r="A87" t="str">
            <v>CH 75</v>
          </cell>
        </row>
        <row r="88">
          <cell r="A88" t="str">
            <v>CH 76</v>
          </cell>
        </row>
        <row r="89">
          <cell r="A89" t="str">
            <v>CH 77</v>
          </cell>
        </row>
        <row r="90">
          <cell r="A90" t="str">
            <v>CH 78</v>
          </cell>
        </row>
        <row r="91">
          <cell r="A91" t="str">
            <v>CH 79</v>
          </cell>
        </row>
        <row r="92">
          <cell r="A92" t="str">
            <v>CH 80</v>
          </cell>
        </row>
        <row r="93">
          <cell r="A93" t="str">
            <v>CH 81</v>
          </cell>
        </row>
        <row r="94">
          <cell r="A94" t="str">
            <v>CH 82</v>
          </cell>
        </row>
        <row r="95">
          <cell r="A95" t="str">
            <v>CH 83</v>
          </cell>
        </row>
        <row r="96">
          <cell r="A96" t="str">
            <v>CH 84</v>
          </cell>
        </row>
        <row r="97">
          <cell r="A97" t="str">
            <v>CH 85</v>
          </cell>
        </row>
        <row r="98">
          <cell r="A98" t="str">
            <v>CH 86</v>
          </cell>
        </row>
        <row r="99">
          <cell r="A99" t="str">
            <v>CH 87</v>
          </cell>
        </row>
        <row r="100">
          <cell r="A100" t="str">
            <v>CH 88</v>
          </cell>
        </row>
        <row r="101">
          <cell r="A101" t="str">
            <v>CH 89</v>
          </cell>
        </row>
        <row r="102">
          <cell r="A102" t="str">
            <v>CH 90</v>
          </cell>
        </row>
        <row r="103">
          <cell r="A103" t="str">
            <v>CH 91</v>
          </cell>
        </row>
        <row r="104">
          <cell r="A104" t="str">
            <v>CH 92</v>
          </cell>
        </row>
        <row r="105">
          <cell r="A105" t="str">
            <v>CH 93</v>
          </cell>
        </row>
        <row r="106">
          <cell r="A106" t="str">
            <v>CH 94</v>
          </cell>
        </row>
        <row r="107">
          <cell r="A107" t="str">
            <v>CH 95</v>
          </cell>
        </row>
        <row r="108">
          <cell r="A108" t="str">
            <v>CH 96</v>
          </cell>
        </row>
        <row r="109">
          <cell r="A109" t="str">
            <v>CH 97</v>
          </cell>
        </row>
        <row r="110">
          <cell r="A110" t="str">
            <v>CH 98</v>
          </cell>
        </row>
        <row r="111">
          <cell r="A111" t="str">
            <v>CH 99</v>
          </cell>
        </row>
        <row r="112">
          <cell r="A112" t="str">
            <v>CH 100</v>
          </cell>
        </row>
        <row r="113">
          <cell r="A113" t="str">
            <v>CH 106</v>
          </cell>
        </row>
        <row r="114">
          <cell r="A114" t="str">
            <v>CH 107</v>
          </cell>
        </row>
        <row r="115">
          <cell r="A115" t="str">
            <v>CH 108</v>
          </cell>
        </row>
        <row r="116">
          <cell r="A116" t="str">
            <v>CH 109</v>
          </cell>
        </row>
        <row r="117">
          <cell r="A117" t="str">
            <v>CH 110</v>
          </cell>
        </row>
        <row r="118">
          <cell r="A118" t="str">
            <v>CH 111</v>
          </cell>
        </row>
        <row r="119">
          <cell r="A119" t="str">
            <v>CH 112</v>
          </cell>
        </row>
        <row r="120">
          <cell r="A120" t="str">
            <v>CH 113</v>
          </cell>
        </row>
        <row r="121">
          <cell r="A121" t="str">
            <v>CH 114</v>
          </cell>
        </row>
        <row r="122">
          <cell r="A122" t="str">
            <v>CH 115</v>
          </cell>
        </row>
        <row r="123">
          <cell r="A123" t="str">
            <v>CH 116</v>
          </cell>
        </row>
        <row r="124">
          <cell r="A124" t="str">
            <v>CH 117</v>
          </cell>
        </row>
        <row r="125">
          <cell r="A125" t="str">
            <v>CH 118</v>
          </cell>
        </row>
        <row r="126">
          <cell r="A126" t="str">
            <v>CH 119</v>
          </cell>
        </row>
        <row r="127">
          <cell r="A127" t="str">
            <v>CH 120</v>
          </cell>
        </row>
        <row r="128">
          <cell r="A128" t="str">
            <v>CH 121</v>
          </cell>
        </row>
        <row r="129">
          <cell r="A129" t="str">
            <v>CH 122</v>
          </cell>
        </row>
        <row r="130">
          <cell r="A130" t="str">
            <v>CH 123</v>
          </cell>
        </row>
        <row r="131">
          <cell r="A131" t="str">
            <v>CH 124</v>
          </cell>
        </row>
        <row r="132">
          <cell r="A132" t="str">
            <v>CH 125</v>
          </cell>
        </row>
        <row r="133">
          <cell r="A133" t="str">
            <v>CH 126</v>
          </cell>
        </row>
        <row r="134">
          <cell r="A134" t="str">
            <v>CH 127</v>
          </cell>
        </row>
        <row r="135">
          <cell r="A135" t="str">
            <v>CH 128</v>
          </cell>
        </row>
        <row r="136">
          <cell r="A136" t="str">
            <v>CH 129</v>
          </cell>
        </row>
        <row r="137">
          <cell r="A137" t="str">
            <v>CH 130</v>
          </cell>
        </row>
        <row r="138">
          <cell r="A138" t="str">
            <v>CH 131</v>
          </cell>
        </row>
        <row r="139">
          <cell r="A139" t="str">
            <v>CH 132</v>
          </cell>
        </row>
        <row r="140">
          <cell r="A140" t="str">
            <v>CH 133</v>
          </cell>
        </row>
        <row r="141">
          <cell r="A141" t="str">
            <v>CH 134</v>
          </cell>
        </row>
        <row r="142">
          <cell r="A142" t="str">
            <v>CH 135</v>
          </cell>
        </row>
        <row r="143">
          <cell r="A143" t="str">
            <v>CH 136</v>
          </cell>
        </row>
        <row r="144">
          <cell r="A144" t="str">
            <v>CH 137</v>
          </cell>
        </row>
        <row r="145">
          <cell r="A145" t="str">
            <v>CH 138</v>
          </cell>
        </row>
        <row r="146">
          <cell r="A146" t="str">
            <v>CH 139</v>
          </cell>
        </row>
        <row r="147">
          <cell r="A147" t="str">
            <v>CH 140</v>
          </cell>
        </row>
        <row r="148">
          <cell r="A148" t="str">
            <v>CH 141</v>
          </cell>
        </row>
        <row r="149">
          <cell r="A149" t="str">
            <v>CH 142</v>
          </cell>
        </row>
        <row r="150">
          <cell r="A150" t="str">
            <v>CH 143</v>
          </cell>
        </row>
        <row r="151">
          <cell r="A151" t="str">
            <v>CH 144</v>
          </cell>
        </row>
        <row r="152">
          <cell r="A152" t="str">
            <v>CH 145</v>
          </cell>
        </row>
        <row r="153">
          <cell r="A153" t="str">
            <v>CH 146</v>
          </cell>
        </row>
        <row r="154">
          <cell r="A154" t="str">
            <v>CH 147</v>
          </cell>
        </row>
        <row r="155">
          <cell r="A155" t="str">
            <v>CH 148</v>
          </cell>
        </row>
        <row r="156">
          <cell r="A156" t="str">
            <v>CH 149</v>
          </cell>
        </row>
        <row r="157">
          <cell r="A157" t="str">
            <v>CH 150</v>
          </cell>
        </row>
        <row r="158">
          <cell r="A158" t="str">
            <v>CH 151</v>
          </cell>
        </row>
        <row r="159">
          <cell r="A159" t="str">
            <v>CH 152</v>
          </cell>
        </row>
        <row r="160">
          <cell r="A160" t="str">
            <v>CH 153</v>
          </cell>
        </row>
        <row r="161">
          <cell r="A161" t="str">
            <v>CH 154</v>
          </cell>
        </row>
        <row r="162">
          <cell r="A162" t="str">
            <v>CH 155</v>
          </cell>
        </row>
        <row r="163">
          <cell r="A163" t="str">
            <v>CH 156</v>
          </cell>
        </row>
        <row r="164">
          <cell r="A164" t="str">
            <v>CH 157</v>
          </cell>
        </row>
        <row r="165">
          <cell r="A165" t="str">
            <v>CH 158</v>
          </cell>
        </row>
        <row r="166">
          <cell r="A166" t="str">
            <v>CH 159</v>
          </cell>
        </row>
        <row r="167">
          <cell r="A167" t="str">
            <v>CH 160</v>
          </cell>
        </row>
        <row r="168">
          <cell r="A168" t="str">
            <v>CH 161</v>
          </cell>
        </row>
        <row r="169">
          <cell r="A169" t="str">
            <v>CH 162</v>
          </cell>
        </row>
        <row r="170">
          <cell r="A170" t="str">
            <v>CH 163</v>
          </cell>
        </row>
        <row r="171">
          <cell r="A171" t="str">
            <v>CH 164</v>
          </cell>
        </row>
        <row r="172">
          <cell r="A172" t="str">
            <v>CH 165</v>
          </cell>
        </row>
        <row r="173">
          <cell r="A173" t="str">
            <v>CH 166</v>
          </cell>
        </row>
        <row r="174">
          <cell r="A174" t="str">
            <v>CH 167</v>
          </cell>
        </row>
        <row r="175">
          <cell r="A175" t="str">
            <v>CH 168</v>
          </cell>
        </row>
        <row r="176">
          <cell r="A176" t="str">
            <v>CH 169</v>
          </cell>
        </row>
        <row r="177">
          <cell r="A177" t="str">
            <v>CH 170</v>
          </cell>
        </row>
        <row r="178">
          <cell r="A178" t="str">
            <v>CH 171</v>
          </cell>
        </row>
        <row r="179">
          <cell r="A179" t="str">
            <v>CH 172</v>
          </cell>
        </row>
        <row r="180">
          <cell r="A180" t="str">
            <v>CH 173</v>
          </cell>
        </row>
        <row r="181">
          <cell r="A181" t="str">
            <v>CH 174</v>
          </cell>
        </row>
        <row r="182">
          <cell r="A182" t="str">
            <v>CH 175</v>
          </cell>
        </row>
        <row r="183">
          <cell r="A183" t="str">
            <v>CH 176</v>
          </cell>
        </row>
        <row r="184">
          <cell r="A184" t="str">
            <v>CH 177</v>
          </cell>
        </row>
        <row r="185">
          <cell r="A185" t="str">
            <v>CH 178</v>
          </cell>
        </row>
        <row r="186">
          <cell r="A186" t="str">
            <v>CH 179</v>
          </cell>
        </row>
        <row r="187">
          <cell r="A187" t="str">
            <v>CH 180</v>
          </cell>
        </row>
        <row r="188">
          <cell r="A188" t="str">
            <v>CH 181</v>
          </cell>
        </row>
        <row r="189">
          <cell r="A189" t="str">
            <v>CH 182</v>
          </cell>
        </row>
        <row r="190">
          <cell r="A190" t="str">
            <v>CH 183</v>
          </cell>
        </row>
        <row r="191">
          <cell r="A191" t="str">
            <v>CH 184</v>
          </cell>
        </row>
        <row r="192">
          <cell r="A192" t="str">
            <v>CH 185</v>
          </cell>
        </row>
        <row r="193">
          <cell r="A193" t="str">
            <v>CH 186</v>
          </cell>
        </row>
        <row r="194">
          <cell r="A194" t="str">
            <v>CH 187</v>
          </cell>
        </row>
        <row r="195">
          <cell r="A195" t="str">
            <v>CH 188</v>
          </cell>
        </row>
        <row r="196">
          <cell r="A196" t="str">
            <v>CH 189</v>
          </cell>
        </row>
        <row r="197">
          <cell r="A197" t="str">
            <v>CH 190</v>
          </cell>
        </row>
        <row r="198">
          <cell r="A198" t="str">
            <v>CH 191</v>
          </cell>
        </row>
        <row r="199">
          <cell r="A199" t="str">
            <v>CH 192</v>
          </cell>
        </row>
        <row r="200">
          <cell r="A200" t="str">
            <v>CH 193</v>
          </cell>
        </row>
        <row r="201">
          <cell r="A201" t="str">
            <v>CH 194</v>
          </cell>
        </row>
        <row r="202">
          <cell r="A202" t="str">
            <v>CH 195</v>
          </cell>
        </row>
        <row r="203">
          <cell r="A203" t="str">
            <v>CH 196</v>
          </cell>
        </row>
        <row r="204">
          <cell r="A204" t="str">
            <v>CH 197</v>
          </cell>
        </row>
        <row r="205">
          <cell r="A205" t="str">
            <v>CH 198</v>
          </cell>
        </row>
        <row r="206">
          <cell r="A206" t="str">
            <v>CH 199</v>
          </cell>
        </row>
        <row r="207">
          <cell r="A207" t="str">
            <v>CH 200</v>
          </cell>
        </row>
        <row r="208">
          <cell r="A208" t="str">
            <v>CH 201</v>
          </cell>
        </row>
        <row r="209">
          <cell r="A209" t="str">
            <v>CH 202</v>
          </cell>
        </row>
        <row r="210">
          <cell r="A210" t="str">
            <v>CH 203</v>
          </cell>
        </row>
        <row r="211">
          <cell r="A211" t="str">
            <v>CH 204</v>
          </cell>
        </row>
        <row r="212">
          <cell r="A212" t="str">
            <v>CH 205</v>
          </cell>
        </row>
        <row r="213">
          <cell r="A213" t="str">
            <v>CH 206</v>
          </cell>
        </row>
        <row r="214">
          <cell r="A214" t="str">
            <v>CH 207</v>
          </cell>
        </row>
        <row r="215">
          <cell r="A215" t="str">
            <v>CH 208</v>
          </cell>
        </row>
        <row r="216">
          <cell r="A216" t="str">
            <v>CH 209</v>
          </cell>
        </row>
        <row r="217">
          <cell r="A217" t="str">
            <v>CH 210</v>
          </cell>
        </row>
        <row r="218">
          <cell r="A218" t="str">
            <v>CH 211</v>
          </cell>
        </row>
        <row r="219">
          <cell r="A219" t="str">
            <v>CH 212</v>
          </cell>
        </row>
        <row r="220">
          <cell r="A220" t="str">
            <v>CH 213</v>
          </cell>
        </row>
        <row r="221">
          <cell r="A221" t="str">
            <v>CH 214</v>
          </cell>
        </row>
        <row r="222">
          <cell r="A222" t="str">
            <v>CH 215</v>
          </cell>
        </row>
        <row r="223">
          <cell r="A223" t="str">
            <v>CH 216</v>
          </cell>
        </row>
        <row r="224">
          <cell r="A224" t="str">
            <v>CH 217</v>
          </cell>
        </row>
        <row r="225">
          <cell r="A225" t="str">
            <v>CH 218</v>
          </cell>
        </row>
        <row r="226">
          <cell r="A226" t="str">
            <v>CH 219</v>
          </cell>
        </row>
        <row r="227">
          <cell r="A227" t="str">
            <v>CH 220</v>
          </cell>
        </row>
        <row r="228">
          <cell r="A228" t="str">
            <v>CH 221</v>
          </cell>
        </row>
        <row r="229">
          <cell r="A229" t="str">
            <v>CH 222</v>
          </cell>
        </row>
        <row r="230">
          <cell r="A230" t="str">
            <v>CH 223</v>
          </cell>
        </row>
        <row r="231">
          <cell r="A231" t="str">
            <v>CH 224</v>
          </cell>
        </row>
        <row r="232">
          <cell r="A232" t="str">
            <v>CH 225</v>
          </cell>
        </row>
        <row r="233">
          <cell r="A233" t="str">
            <v>CH 226</v>
          </cell>
        </row>
        <row r="234">
          <cell r="A234" t="str">
            <v>CH 227</v>
          </cell>
        </row>
        <row r="235">
          <cell r="A235" t="str">
            <v>CH 228</v>
          </cell>
        </row>
        <row r="236">
          <cell r="A236" t="str">
            <v>CH 229</v>
          </cell>
        </row>
        <row r="237">
          <cell r="A237" t="str">
            <v>CH 230</v>
          </cell>
        </row>
        <row r="238">
          <cell r="A238" t="str">
            <v>CH 231</v>
          </cell>
        </row>
        <row r="239">
          <cell r="A239" t="str">
            <v>CH 232</v>
          </cell>
        </row>
        <row r="240">
          <cell r="A240" t="str">
            <v>CH 233</v>
          </cell>
        </row>
        <row r="241">
          <cell r="A241" t="str">
            <v>CH 234</v>
          </cell>
        </row>
        <row r="242">
          <cell r="A242" t="str">
            <v>CH 235</v>
          </cell>
        </row>
        <row r="243">
          <cell r="A243" t="str">
            <v>CH 236</v>
          </cell>
        </row>
        <row r="244">
          <cell r="A244" t="str">
            <v>CH 237</v>
          </cell>
        </row>
        <row r="245">
          <cell r="A245" t="str">
            <v>CH 238</v>
          </cell>
        </row>
        <row r="246">
          <cell r="A246" t="str">
            <v>CH 239</v>
          </cell>
        </row>
        <row r="247">
          <cell r="A247" t="str">
            <v>CH 240</v>
          </cell>
        </row>
        <row r="248">
          <cell r="A248" t="str">
            <v>CH 241</v>
          </cell>
        </row>
        <row r="249">
          <cell r="A249" t="str">
            <v>CH 242</v>
          </cell>
        </row>
        <row r="250">
          <cell r="A250" t="str">
            <v>CH 243</v>
          </cell>
        </row>
        <row r="251">
          <cell r="A251" t="str">
            <v>CH 244</v>
          </cell>
        </row>
        <row r="252">
          <cell r="A252" t="str">
            <v>CH 245</v>
          </cell>
        </row>
        <row r="253">
          <cell r="A253" t="str">
            <v>CH 246</v>
          </cell>
        </row>
        <row r="254">
          <cell r="A254" t="str">
            <v>CH 247</v>
          </cell>
        </row>
        <row r="255">
          <cell r="A255" t="str">
            <v>CH 248</v>
          </cell>
        </row>
        <row r="256">
          <cell r="A256" t="str">
            <v>CH 249</v>
          </cell>
        </row>
        <row r="257">
          <cell r="A257" t="str">
            <v>CH 250</v>
          </cell>
        </row>
        <row r="258">
          <cell r="A258" t="str">
            <v>CH 251</v>
          </cell>
        </row>
        <row r="259">
          <cell r="A259" t="str">
            <v>CH 252</v>
          </cell>
        </row>
        <row r="260">
          <cell r="A260" t="str">
            <v>CH 253</v>
          </cell>
        </row>
        <row r="261">
          <cell r="A261" t="str">
            <v>CH 254</v>
          </cell>
        </row>
        <row r="262">
          <cell r="A262" t="str">
            <v>CH 255</v>
          </cell>
        </row>
        <row r="263">
          <cell r="A263" t="str">
            <v>CH 256</v>
          </cell>
        </row>
        <row r="264">
          <cell r="A264" t="str">
            <v>CH 257</v>
          </cell>
        </row>
        <row r="265">
          <cell r="A265" t="str">
            <v>CH 258</v>
          </cell>
        </row>
        <row r="266">
          <cell r="A266" t="str">
            <v>CH 259</v>
          </cell>
        </row>
        <row r="267">
          <cell r="A267" t="str">
            <v>CH 260</v>
          </cell>
        </row>
        <row r="268">
          <cell r="A268" t="str">
            <v>CH 261</v>
          </cell>
        </row>
        <row r="269">
          <cell r="A269" t="str">
            <v>CH 262</v>
          </cell>
        </row>
        <row r="270">
          <cell r="A270" t="str">
            <v>CH 263</v>
          </cell>
        </row>
        <row r="271">
          <cell r="A271" t="str">
            <v>CH 264</v>
          </cell>
        </row>
        <row r="272">
          <cell r="A272" t="str">
            <v>CH 265</v>
          </cell>
        </row>
        <row r="273">
          <cell r="A273" t="str">
            <v>CH 266</v>
          </cell>
        </row>
        <row r="274">
          <cell r="A274" t="str">
            <v>CH 267</v>
          </cell>
        </row>
        <row r="275">
          <cell r="A275" t="str">
            <v>CH 268</v>
          </cell>
        </row>
        <row r="276">
          <cell r="A276" t="str">
            <v>CH 269</v>
          </cell>
        </row>
        <row r="277">
          <cell r="A277" t="str">
            <v>CH 270</v>
          </cell>
        </row>
        <row r="278">
          <cell r="A278" t="str">
            <v>CH 271</v>
          </cell>
        </row>
        <row r="279">
          <cell r="A279" t="str">
            <v>CH 272</v>
          </cell>
        </row>
        <row r="280">
          <cell r="A280" t="str">
            <v>CH 273</v>
          </cell>
        </row>
        <row r="281">
          <cell r="A281" t="str">
            <v>CH 274</v>
          </cell>
        </row>
        <row r="282">
          <cell r="A282" t="str">
            <v>CH 275</v>
          </cell>
        </row>
        <row r="283">
          <cell r="A283" t="str">
            <v>CH 276</v>
          </cell>
        </row>
        <row r="284">
          <cell r="A284" t="str">
            <v>CH 277</v>
          </cell>
        </row>
        <row r="285">
          <cell r="A285" t="str">
            <v>CH 278</v>
          </cell>
        </row>
        <row r="286">
          <cell r="A286" t="str">
            <v>CH 279</v>
          </cell>
        </row>
        <row r="287">
          <cell r="A287" t="str">
            <v>CH 280</v>
          </cell>
        </row>
        <row r="288">
          <cell r="A288" t="str">
            <v>CH 281</v>
          </cell>
        </row>
        <row r="289">
          <cell r="A289" t="str">
            <v>CH 282</v>
          </cell>
        </row>
        <row r="290">
          <cell r="A290" t="str">
            <v>CH 283</v>
          </cell>
        </row>
        <row r="291">
          <cell r="A291" t="str">
            <v>CH 284</v>
          </cell>
        </row>
        <row r="292">
          <cell r="A292" t="str">
            <v>CH 285</v>
          </cell>
        </row>
        <row r="293">
          <cell r="A293" t="str">
            <v>CH 286</v>
          </cell>
        </row>
        <row r="294">
          <cell r="A294" t="str">
            <v>CH 287</v>
          </cell>
        </row>
        <row r="295">
          <cell r="A295" t="str">
            <v>CH 288</v>
          </cell>
        </row>
        <row r="296">
          <cell r="A296" t="str">
            <v>CH 289</v>
          </cell>
        </row>
        <row r="297">
          <cell r="A297" t="str">
            <v>CH 290</v>
          </cell>
        </row>
        <row r="298">
          <cell r="A298" t="str">
            <v>CH 291</v>
          </cell>
        </row>
        <row r="299">
          <cell r="A299" t="str">
            <v>CH 292</v>
          </cell>
        </row>
        <row r="300">
          <cell r="A300" t="str">
            <v>CH 293</v>
          </cell>
        </row>
        <row r="301">
          <cell r="A301" t="str">
            <v>CH 294</v>
          </cell>
        </row>
        <row r="302">
          <cell r="A302" t="str">
            <v>CH 295</v>
          </cell>
        </row>
        <row r="303">
          <cell r="A303" t="str">
            <v>CH 296</v>
          </cell>
        </row>
        <row r="304">
          <cell r="A304" t="str">
            <v>CH 297</v>
          </cell>
        </row>
        <row r="305">
          <cell r="A305" t="str">
            <v>CH 298</v>
          </cell>
        </row>
        <row r="306">
          <cell r="A306" t="str">
            <v>CH 299</v>
          </cell>
        </row>
        <row r="307">
          <cell r="A307" t="str">
            <v>CH 300</v>
          </cell>
        </row>
        <row r="308">
          <cell r="A308" t="str">
            <v>CH 301</v>
          </cell>
        </row>
        <row r="309">
          <cell r="A309" t="str">
            <v>CH 302</v>
          </cell>
        </row>
        <row r="310">
          <cell r="A310" t="str">
            <v>CH 303</v>
          </cell>
        </row>
        <row r="311">
          <cell r="A311" t="str">
            <v>CH 304</v>
          </cell>
        </row>
        <row r="312">
          <cell r="A312" t="str">
            <v>CH 305</v>
          </cell>
        </row>
        <row r="313">
          <cell r="A313" t="str">
            <v>CH 306</v>
          </cell>
        </row>
        <row r="314">
          <cell r="A314" t="str">
            <v>CH 307</v>
          </cell>
        </row>
        <row r="315">
          <cell r="A315" t="str">
            <v>CH 308</v>
          </cell>
        </row>
        <row r="316">
          <cell r="A316" t="str">
            <v>CH 309</v>
          </cell>
        </row>
        <row r="317">
          <cell r="A317" t="str">
            <v>CH 310</v>
          </cell>
        </row>
        <row r="318">
          <cell r="A318" t="str">
            <v>CH 311</v>
          </cell>
        </row>
        <row r="319">
          <cell r="A319" t="str">
            <v>CH 312</v>
          </cell>
        </row>
        <row r="320">
          <cell r="A320" t="str">
            <v>CH 313</v>
          </cell>
        </row>
        <row r="321">
          <cell r="A321" t="str">
            <v>CH 314</v>
          </cell>
        </row>
        <row r="322">
          <cell r="A322" t="str">
            <v>CH 315</v>
          </cell>
        </row>
        <row r="323">
          <cell r="A323" t="str">
            <v>CH 316</v>
          </cell>
        </row>
        <row r="324">
          <cell r="A324" t="str">
            <v>CH 317</v>
          </cell>
        </row>
        <row r="325">
          <cell r="A325" t="str">
            <v>CH 318</v>
          </cell>
        </row>
        <row r="326">
          <cell r="A326" t="str">
            <v>CH 319</v>
          </cell>
        </row>
        <row r="327">
          <cell r="A327" t="str">
            <v>CH 320</v>
          </cell>
        </row>
        <row r="328">
          <cell r="A328" t="str">
            <v>CH 321</v>
          </cell>
        </row>
        <row r="329">
          <cell r="A329" t="str">
            <v>CH 322</v>
          </cell>
        </row>
        <row r="330">
          <cell r="A330" t="str">
            <v>CH 323</v>
          </cell>
        </row>
        <row r="331">
          <cell r="A331" t="str">
            <v>CH 324</v>
          </cell>
        </row>
        <row r="332">
          <cell r="A332" t="str">
            <v>CH 325</v>
          </cell>
        </row>
        <row r="333">
          <cell r="A333" t="str">
            <v>CH 326</v>
          </cell>
        </row>
        <row r="334">
          <cell r="A334" t="str">
            <v>CH 327</v>
          </cell>
        </row>
        <row r="335">
          <cell r="A335" t="str">
            <v>CH 328</v>
          </cell>
        </row>
        <row r="336">
          <cell r="A336" t="str">
            <v>CH 329</v>
          </cell>
        </row>
        <row r="337">
          <cell r="A337" t="str">
            <v>CH 330</v>
          </cell>
        </row>
        <row r="338">
          <cell r="A338" t="str">
            <v>CH 331</v>
          </cell>
        </row>
        <row r="339">
          <cell r="A339" t="str">
            <v>CH 332</v>
          </cell>
        </row>
        <row r="340">
          <cell r="A340" t="str">
            <v>CH 333</v>
          </cell>
        </row>
        <row r="341">
          <cell r="A341" t="str">
            <v>CH 334</v>
          </cell>
        </row>
        <row r="342">
          <cell r="A342" t="str">
            <v>CH 335</v>
          </cell>
        </row>
        <row r="343">
          <cell r="A343" t="str">
            <v>CH 336</v>
          </cell>
        </row>
        <row r="344">
          <cell r="A344" t="str">
            <v>CH 337</v>
          </cell>
        </row>
        <row r="345">
          <cell r="A345" t="str">
            <v>CH 338</v>
          </cell>
        </row>
        <row r="346">
          <cell r="A346" t="str">
            <v>CH 339</v>
          </cell>
        </row>
        <row r="347">
          <cell r="A347" t="str">
            <v>CH 340</v>
          </cell>
        </row>
        <row r="348">
          <cell r="A348" t="str">
            <v>CH 341</v>
          </cell>
        </row>
        <row r="349">
          <cell r="A349" t="str">
            <v>CH 342</v>
          </cell>
        </row>
        <row r="350">
          <cell r="A350" t="str">
            <v>CH 343</v>
          </cell>
        </row>
        <row r="351">
          <cell r="A351" t="str">
            <v>CH 344</v>
          </cell>
        </row>
        <row r="352">
          <cell r="A352" t="str">
            <v>CH 345</v>
          </cell>
        </row>
        <row r="353">
          <cell r="A353" t="str">
            <v>CH 346</v>
          </cell>
        </row>
        <row r="354">
          <cell r="A354" t="str">
            <v>CH 347</v>
          </cell>
        </row>
        <row r="355">
          <cell r="A355" t="str">
            <v>CH 348</v>
          </cell>
        </row>
        <row r="356">
          <cell r="A356" t="str">
            <v>CH 349</v>
          </cell>
        </row>
        <row r="357">
          <cell r="A357" t="str">
            <v>CH 350</v>
          </cell>
        </row>
        <row r="358">
          <cell r="A358" t="str">
            <v>CH 351</v>
          </cell>
        </row>
        <row r="359">
          <cell r="A359" t="str">
            <v>CH 352</v>
          </cell>
        </row>
        <row r="360">
          <cell r="A360" t="str">
            <v>CH 353</v>
          </cell>
        </row>
        <row r="361">
          <cell r="A361" t="str">
            <v>CH 354</v>
          </cell>
        </row>
        <row r="362">
          <cell r="A362" t="str">
            <v>CH 355</v>
          </cell>
        </row>
        <row r="363">
          <cell r="A363" t="str">
            <v>CH 356</v>
          </cell>
        </row>
        <row r="364">
          <cell r="A364" t="str">
            <v>CH 357</v>
          </cell>
        </row>
        <row r="365">
          <cell r="A365" t="str">
            <v>CH 358</v>
          </cell>
        </row>
        <row r="366">
          <cell r="A366" t="str">
            <v>CH 359</v>
          </cell>
        </row>
        <row r="367">
          <cell r="A367" t="str">
            <v>CH 360</v>
          </cell>
        </row>
        <row r="368">
          <cell r="A368" t="str">
            <v>CH 361</v>
          </cell>
        </row>
        <row r="369">
          <cell r="A369" t="str">
            <v>CH 362</v>
          </cell>
        </row>
        <row r="370">
          <cell r="A370" t="str">
            <v>CH 363</v>
          </cell>
        </row>
        <row r="371">
          <cell r="A371" t="str">
            <v>CH 364</v>
          </cell>
        </row>
        <row r="372">
          <cell r="A372" t="str">
            <v>CH 365</v>
          </cell>
        </row>
        <row r="373">
          <cell r="A373" t="str">
            <v>CH 366</v>
          </cell>
        </row>
        <row r="374">
          <cell r="A374" t="str">
            <v>CH 367</v>
          </cell>
        </row>
        <row r="375">
          <cell r="A375" t="str">
            <v>CH 368</v>
          </cell>
        </row>
        <row r="376">
          <cell r="A376" t="str">
            <v>CH 369</v>
          </cell>
        </row>
        <row r="377">
          <cell r="A377" t="str">
            <v>CH 370</v>
          </cell>
        </row>
        <row r="378">
          <cell r="A378" t="str">
            <v>CH 371</v>
          </cell>
        </row>
        <row r="379">
          <cell r="A379" t="str">
            <v>CH 372</v>
          </cell>
        </row>
        <row r="380">
          <cell r="A380" t="str">
            <v>CH 373</v>
          </cell>
        </row>
        <row r="381">
          <cell r="A381" t="str">
            <v>CH 374</v>
          </cell>
        </row>
        <row r="382">
          <cell r="A382" t="str">
            <v>CH 375</v>
          </cell>
        </row>
        <row r="383">
          <cell r="A383" t="str">
            <v>CH 376</v>
          </cell>
        </row>
        <row r="384">
          <cell r="A384" t="str">
            <v>CH 377</v>
          </cell>
        </row>
        <row r="385">
          <cell r="A385" t="str">
            <v>CH 378</v>
          </cell>
        </row>
        <row r="386">
          <cell r="A386" t="str">
            <v>CH 379</v>
          </cell>
        </row>
        <row r="387">
          <cell r="A387" t="str">
            <v>CH 380</v>
          </cell>
        </row>
        <row r="388">
          <cell r="A388" t="str">
            <v>CH 381</v>
          </cell>
        </row>
        <row r="389">
          <cell r="A389" t="str">
            <v>CH 382</v>
          </cell>
        </row>
        <row r="390">
          <cell r="A390" t="str">
            <v>CH 383</v>
          </cell>
        </row>
        <row r="391">
          <cell r="A391" t="str">
            <v>CH 384</v>
          </cell>
        </row>
        <row r="392">
          <cell r="A392" t="str">
            <v>CH 385</v>
          </cell>
        </row>
        <row r="393">
          <cell r="A393" t="str">
            <v>CH 386</v>
          </cell>
        </row>
        <row r="394">
          <cell r="A394" t="str">
            <v>CH 387</v>
          </cell>
        </row>
        <row r="395">
          <cell r="A395" t="str">
            <v>CH 388</v>
          </cell>
        </row>
        <row r="396">
          <cell r="A396" t="str">
            <v>CH 389</v>
          </cell>
        </row>
        <row r="397">
          <cell r="A397" t="str">
            <v>CH 390</v>
          </cell>
        </row>
        <row r="398">
          <cell r="A398" t="str">
            <v>CH 391</v>
          </cell>
        </row>
        <row r="399">
          <cell r="A399" t="str">
            <v>CH 392</v>
          </cell>
        </row>
        <row r="400">
          <cell r="A400" t="str">
            <v>CH 393</v>
          </cell>
        </row>
        <row r="401">
          <cell r="A401" t="str">
            <v>CH 394</v>
          </cell>
        </row>
        <row r="402">
          <cell r="A402" t="str">
            <v>CH 395</v>
          </cell>
        </row>
        <row r="403">
          <cell r="A403" t="str">
            <v>CH 396</v>
          </cell>
        </row>
        <row r="404">
          <cell r="A404" t="str">
            <v>CH 397</v>
          </cell>
        </row>
        <row r="405">
          <cell r="A405" t="str">
            <v>CH 398</v>
          </cell>
        </row>
        <row r="406">
          <cell r="A406" t="str">
            <v>CH 399</v>
          </cell>
        </row>
        <row r="407">
          <cell r="A407" t="str">
            <v>CH 400</v>
          </cell>
        </row>
        <row r="408">
          <cell r="A408" t="str">
            <v>CH 401</v>
          </cell>
        </row>
        <row r="409">
          <cell r="A409" t="str">
            <v>CH 402</v>
          </cell>
        </row>
        <row r="410">
          <cell r="A410" t="str">
            <v>CH 403</v>
          </cell>
        </row>
        <row r="411">
          <cell r="A411" t="str">
            <v>CH 404</v>
          </cell>
        </row>
        <row r="412">
          <cell r="A412" t="str">
            <v>CH 405</v>
          </cell>
        </row>
        <row r="413">
          <cell r="A413" t="str">
            <v>CH 406</v>
          </cell>
        </row>
        <row r="414">
          <cell r="A414" t="str">
            <v>CH 407</v>
          </cell>
        </row>
        <row r="415">
          <cell r="A415" t="str">
            <v>CH 408</v>
          </cell>
        </row>
        <row r="416">
          <cell r="A416" t="str">
            <v>CH 409</v>
          </cell>
        </row>
        <row r="417">
          <cell r="A417" t="str">
            <v>CH 410</v>
          </cell>
        </row>
        <row r="418">
          <cell r="A418" t="str">
            <v>CH 411</v>
          </cell>
        </row>
        <row r="419">
          <cell r="A419" t="str">
            <v>CH 412</v>
          </cell>
        </row>
        <row r="420">
          <cell r="A420" t="str">
            <v>CH 413</v>
          </cell>
        </row>
        <row r="421">
          <cell r="A421" t="str">
            <v>CH 414</v>
          </cell>
        </row>
        <row r="422">
          <cell r="A422" t="str">
            <v>CH 415</v>
          </cell>
        </row>
        <row r="423">
          <cell r="A423" t="str">
            <v>CH 416</v>
          </cell>
        </row>
        <row r="424">
          <cell r="A424" t="str">
            <v>CH 417</v>
          </cell>
        </row>
        <row r="425">
          <cell r="A425" t="str">
            <v>CH 418</v>
          </cell>
        </row>
        <row r="426">
          <cell r="A426" t="str">
            <v>CH 419</v>
          </cell>
        </row>
        <row r="427">
          <cell r="A427" t="str">
            <v>CH 420</v>
          </cell>
        </row>
        <row r="428">
          <cell r="A428" t="str">
            <v>CH 421</v>
          </cell>
        </row>
        <row r="429">
          <cell r="A429" t="str">
            <v>CH 422</v>
          </cell>
        </row>
        <row r="430">
          <cell r="A430" t="str">
            <v>CH 423</v>
          </cell>
        </row>
        <row r="431">
          <cell r="A431" t="str">
            <v>CH 424</v>
          </cell>
        </row>
        <row r="432">
          <cell r="A432" t="str">
            <v>CH 425</v>
          </cell>
        </row>
        <row r="433">
          <cell r="A433" t="str">
            <v>CH 426</v>
          </cell>
        </row>
        <row r="434">
          <cell r="A434" t="str">
            <v>CH 427</v>
          </cell>
        </row>
        <row r="435">
          <cell r="A435" t="str">
            <v>CH 428</v>
          </cell>
        </row>
        <row r="436">
          <cell r="A436" t="str">
            <v>CH 429</v>
          </cell>
        </row>
        <row r="437">
          <cell r="A437" t="str">
            <v>CH 430</v>
          </cell>
        </row>
        <row r="438">
          <cell r="A438" t="str">
            <v>CH 431</v>
          </cell>
        </row>
        <row r="439">
          <cell r="A439" t="str">
            <v>CH 432</v>
          </cell>
        </row>
        <row r="440">
          <cell r="A440" t="str">
            <v>CH 433</v>
          </cell>
        </row>
        <row r="441">
          <cell r="A441" t="str">
            <v>CH 434</v>
          </cell>
        </row>
        <row r="442">
          <cell r="A442" t="str">
            <v>CH 435</v>
          </cell>
        </row>
        <row r="443">
          <cell r="A443" t="str">
            <v>CH 436</v>
          </cell>
        </row>
        <row r="444">
          <cell r="A444" t="str">
            <v>CH 437</v>
          </cell>
        </row>
        <row r="445">
          <cell r="A445" t="str">
            <v>CH 438</v>
          </cell>
        </row>
        <row r="446">
          <cell r="A446" t="str">
            <v>CH 439</v>
          </cell>
        </row>
        <row r="447">
          <cell r="A447" t="str">
            <v>CH 440</v>
          </cell>
        </row>
        <row r="448">
          <cell r="A448" t="str">
            <v>CH 441</v>
          </cell>
        </row>
        <row r="449">
          <cell r="A449" t="str">
            <v>CH 442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FACTURACION_COFINANCIACION"/>
      <sheetName val="FACTURACION_SEDE"/>
      <sheetName val="BANCO_BILBAO"/>
      <sheetName val="FACTURACION_DELEGACION"/>
      <sheetName val="BANCO_DELEGACION"/>
      <sheetName val="FACTURACION_CONTRAPARTE_1"/>
      <sheetName val="BANCO_CONTRAPARTE_1"/>
      <sheetName val="FACTURACION_CONTRAPARTE_2"/>
      <sheetName val="BANCO_CONTRAPARTE_2"/>
      <sheetName val="FACTURACION_CONTRAPARTE_3"/>
      <sheetName val="BANCO_CONTRAPARTE_3"/>
      <sheetName val="TIPO_CAMBIO"/>
      <sheetName val="CONSOLIDADO"/>
      <sheetName val="INFORME_CONSOLIDADO"/>
      <sheetName val="ESTADO_TESORERIA"/>
      <sheetName val="CODIGOS"/>
      <sheetName val="INFORMACION"/>
      <sheetName val="MENSUAL"/>
      <sheetName val="CONTABILIDAD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8:J54"/>
  <sheetViews>
    <sheetView zoomScalePageLayoutView="0" workbookViewId="0" topLeftCell="A32">
      <selection activeCell="H37" sqref="H37"/>
    </sheetView>
  </sheetViews>
  <sheetFormatPr defaultColWidth="11.57421875" defaultRowHeight="15"/>
  <cols>
    <col min="1" max="1" width="23.140625" style="9" customWidth="1"/>
    <col min="2" max="2" width="12.140625" style="9" customWidth="1"/>
    <col min="3" max="4" width="14.7109375" style="9" customWidth="1"/>
    <col min="5" max="5" width="12.28125" style="6" bestFit="1" customWidth="1"/>
    <col min="6" max="6" width="15.140625" style="6" customWidth="1"/>
    <col min="7" max="7" width="16.421875" style="6" customWidth="1"/>
    <col min="8" max="16384" width="11.421875" style="6" customWidth="1"/>
  </cols>
  <sheetData>
    <row r="8" spans="1:3" s="3" customFormat="1" ht="39" customHeight="1">
      <c r="A8" s="1" t="s">
        <v>9</v>
      </c>
      <c r="B8" s="2"/>
      <c r="C8" s="2"/>
    </row>
    <row r="9" spans="1:3" s="3" customFormat="1" ht="15.75">
      <c r="A9" s="1"/>
      <c r="B9" s="2"/>
      <c r="C9" s="2"/>
    </row>
    <row r="10" spans="1:3" s="3" customFormat="1" ht="15.75">
      <c r="A10" s="4" t="s">
        <v>10</v>
      </c>
      <c r="B10" s="2" t="s">
        <v>11</v>
      </c>
      <c r="C10" s="2"/>
    </row>
    <row r="11" spans="1:5" ht="20.25" customHeight="1">
      <c r="A11" s="5" t="s">
        <v>12</v>
      </c>
      <c r="B11" s="244" t="s">
        <v>128</v>
      </c>
      <c r="C11" s="244"/>
      <c r="D11" s="244"/>
      <c r="E11" s="244"/>
    </row>
    <row r="12" spans="1:7" ht="45" customHeight="1">
      <c r="A12" s="7" t="s">
        <v>13</v>
      </c>
      <c r="B12" s="245" t="s">
        <v>129</v>
      </c>
      <c r="C12" s="245"/>
      <c r="D12" s="245"/>
      <c r="E12" s="245"/>
      <c r="F12" s="8"/>
      <c r="G12" s="8"/>
    </row>
    <row r="13" spans="1:7" ht="27.75" customHeight="1">
      <c r="A13" s="4" t="s">
        <v>14</v>
      </c>
      <c r="B13" s="258" t="s">
        <v>126</v>
      </c>
      <c r="C13" s="259"/>
      <c r="D13" s="259"/>
      <c r="E13" s="259"/>
      <c r="F13" s="259"/>
      <c r="G13" s="259"/>
    </row>
    <row r="14" spans="1:4" s="12" customFormat="1" ht="12.75">
      <c r="A14" s="10" t="s">
        <v>38</v>
      </c>
      <c r="B14" s="11"/>
      <c r="C14" s="9"/>
      <c r="D14" s="9"/>
    </row>
    <row r="15" spans="1:4" s="12" customFormat="1" ht="13.5" thickBot="1">
      <c r="A15" s="10"/>
      <c r="B15" s="11"/>
      <c r="C15" s="9"/>
      <c r="D15" s="9"/>
    </row>
    <row r="16" spans="1:4" s="12" customFormat="1" ht="30" customHeight="1" thickBot="1">
      <c r="A16" s="48" t="s">
        <v>66</v>
      </c>
      <c r="B16" s="34">
        <v>11396</v>
      </c>
      <c r="C16" s="228"/>
      <c r="D16" s="9"/>
    </row>
    <row r="17" spans="1:4" s="12" customFormat="1" ht="27" customHeight="1" thickBot="1">
      <c r="A17" s="35" t="s">
        <v>15</v>
      </c>
      <c r="B17" s="21">
        <f>'Ejecución Hora de Ayudar'!C25</f>
        <v>8060.422535211268</v>
      </c>
      <c r="C17" s="229">
        <f>'Ejecución total proyecto'!E31-'Cuadro 1 Transferencias'!B17</f>
        <v>1867.0911319775078</v>
      </c>
      <c r="D17" s="9"/>
    </row>
    <row r="18" spans="1:4" s="12" customFormat="1" ht="27" customHeight="1" thickBot="1">
      <c r="A18" s="227" t="s">
        <v>133</v>
      </c>
      <c r="B18" s="21"/>
      <c r="C18" s="231">
        <f>11371.3</f>
        <v>11371.3</v>
      </c>
      <c r="D18" s="9"/>
    </row>
    <row r="19" spans="1:4" s="12" customFormat="1" ht="29.25" customHeight="1" thickBot="1">
      <c r="A19" s="227" t="s">
        <v>134</v>
      </c>
      <c r="B19" s="13">
        <v>0</v>
      </c>
      <c r="C19" s="228"/>
      <c r="D19" s="9"/>
    </row>
    <row r="20" spans="1:4" s="12" customFormat="1" ht="27" thickBot="1">
      <c r="A20" s="227" t="s">
        <v>135</v>
      </c>
      <c r="B20" s="21">
        <f>B17+B19</f>
        <v>8060.422535211268</v>
      </c>
      <c r="C20" s="231">
        <f>C17+C19</f>
        <v>1867.0911319775078</v>
      </c>
      <c r="D20" s="9"/>
    </row>
    <row r="21" spans="1:4" s="12" customFormat="1" ht="29.25" customHeight="1" thickBot="1">
      <c r="A21" s="227" t="s">
        <v>136</v>
      </c>
      <c r="B21" s="21">
        <f>B16-B20</f>
        <v>3335.577464788732</v>
      </c>
      <c r="C21" s="230">
        <f>C18-C20</f>
        <v>9504.208868022492</v>
      </c>
      <c r="D21" s="9"/>
    </row>
    <row r="22" spans="1:4" s="12" customFormat="1" ht="12.75">
      <c r="A22" s="9"/>
      <c r="B22" s="11"/>
      <c r="C22" s="9"/>
      <c r="D22" s="9"/>
    </row>
    <row r="24" spans="1:4" ht="12.75">
      <c r="A24" s="10" t="s">
        <v>39</v>
      </c>
      <c r="B24" s="10"/>
      <c r="C24" s="10"/>
      <c r="D24" s="10"/>
    </row>
    <row r="25" ht="12.75">
      <c r="A25" s="11"/>
    </row>
    <row r="26" spans="1:4" s="14" customFormat="1" ht="25.5">
      <c r="A26" s="15" t="s">
        <v>1</v>
      </c>
      <c r="B26" s="15" t="s">
        <v>16</v>
      </c>
      <c r="C26" s="15" t="s">
        <v>17</v>
      </c>
      <c r="D26" s="9"/>
    </row>
    <row r="27" spans="1:4" s="14" customFormat="1" ht="12.75">
      <c r="A27" s="95">
        <v>42858</v>
      </c>
      <c r="B27" s="36">
        <v>11397</v>
      </c>
      <c r="C27" s="127" t="s">
        <v>64</v>
      </c>
      <c r="D27" s="9"/>
    </row>
    <row r="28" spans="1:4" s="14" customFormat="1" ht="12.75">
      <c r="A28" s="95"/>
      <c r="B28" s="36"/>
      <c r="C28" s="16"/>
      <c r="D28" s="9"/>
    </row>
    <row r="30" spans="1:4" ht="12.75">
      <c r="A30" s="10" t="s">
        <v>127</v>
      </c>
      <c r="B30" s="10"/>
      <c r="C30" s="10"/>
      <c r="D30" s="10" t="s">
        <v>128</v>
      </c>
    </row>
    <row r="31" ht="12.75">
      <c r="A31" s="11"/>
    </row>
    <row r="32" spans="1:4" ht="25.5">
      <c r="A32" s="15" t="s">
        <v>1</v>
      </c>
      <c r="B32" s="15" t="s">
        <v>16</v>
      </c>
      <c r="C32" s="15" t="s">
        <v>17</v>
      </c>
      <c r="D32" s="15" t="s">
        <v>18</v>
      </c>
    </row>
    <row r="33" spans="1:4" ht="12.75">
      <c r="A33" s="95">
        <v>42879</v>
      </c>
      <c r="B33" s="38">
        <v>7000</v>
      </c>
      <c r="C33" s="127" t="s">
        <v>67</v>
      </c>
      <c r="D33" s="17"/>
    </row>
    <row r="34" spans="1:4" ht="12.75">
      <c r="A34" s="95">
        <v>42888</v>
      </c>
      <c r="B34" s="38">
        <v>500</v>
      </c>
      <c r="C34" s="127" t="s">
        <v>67</v>
      </c>
      <c r="D34" s="17"/>
    </row>
    <row r="35" spans="1:4" ht="12.75">
      <c r="A35" s="37">
        <v>43024</v>
      </c>
      <c r="B35" s="38">
        <v>4000</v>
      </c>
      <c r="C35" s="127" t="s">
        <v>67</v>
      </c>
      <c r="D35" s="17"/>
    </row>
    <row r="36" spans="1:4" ht="12.75">
      <c r="A36" s="39"/>
      <c r="B36" s="40"/>
      <c r="C36" s="18"/>
      <c r="D36" s="19"/>
    </row>
    <row r="37" spans="1:4" ht="12.75">
      <c r="A37" s="20" t="s">
        <v>40</v>
      </c>
      <c r="B37" s="20"/>
      <c r="C37" s="20"/>
      <c r="D37" s="20"/>
    </row>
    <row r="38" spans="1:4" ht="13.5" thickBot="1">
      <c r="A38" s="20"/>
      <c r="B38" s="20"/>
      <c r="C38" s="20"/>
      <c r="D38" s="20"/>
    </row>
    <row r="39" spans="1:6" ht="62.25" customHeight="1">
      <c r="A39" s="214" t="s">
        <v>1</v>
      </c>
      <c r="B39" s="215" t="s">
        <v>2</v>
      </c>
      <c r="C39" s="215" t="s">
        <v>3</v>
      </c>
      <c r="D39" s="215" t="s">
        <v>4</v>
      </c>
      <c r="E39" s="215" t="s">
        <v>5</v>
      </c>
      <c r="F39" s="215" t="s">
        <v>6</v>
      </c>
    </row>
    <row r="40" spans="1:9" ht="12.75">
      <c r="A40" s="222">
        <v>42879</v>
      </c>
      <c r="B40" s="232">
        <v>7000</v>
      </c>
      <c r="C40" s="216"/>
      <c r="D40" s="233">
        <f>C40</f>
        <v>0</v>
      </c>
      <c r="E40" s="234">
        <f>C40/B40</f>
        <v>0</v>
      </c>
      <c r="F40" s="223"/>
      <c r="G40" s="133"/>
      <c r="I40" s="131"/>
    </row>
    <row r="41" spans="1:9" ht="12.75">
      <c r="A41" s="222">
        <v>42888</v>
      </c>
      <c r="B41" s="232">
        <v>500</v>
      </c>
      <c r="C41" s="216"/>
      <c r="D41" s="216"/>
      <c r="E41" s="217"/>
      <c r="F41" s="223"/>
      <c r="G41" s="133"/>
      <c r="I41" s="131"/>
    </row>
    <row r="42" spans="1:9" ht="12.75">
      <c r="A42" s="224">
        <v>43024</v>
      </c>
      <c r="B42" s="232">
        <v>4000</v>
      </c>
      <c r="C42" s="218"/>
      <c r="D42" s="218">
        <f>C42</f>
        <v>0</v>
      </c>
      <c r="E42" s="219">
        <f>C42/B42</f>
        <v>0</v>
      </c>
      <c r="F42" s="223"/>
      <c r="G42" s="133"/>
      <c r="I42" s="131"/>
    </row>
    <row r="43" spans="1:6" ht="12.75">
      <c r="A43" s="225" t="s">
        <v>0</v>
      </c>
      <c r="B43" s="218">
        <f>B40+B41+B42</f>
        <v>11500</v>
      </c>
      <c r="C43" s="220">
        <f>SUM(C40:C40)</f>
        <v>0</v>
      </c>
      <c r="D43" s="220">
        <f>SUM(D40:D40)</f>
        <v>0</v>
      </c>
      <c r="E43" s="221">
        <f>C43/B43</f>
        <v>0</v>
      </c>
      <c r="F43" s="226"/>
    </row>
    <row r="44" spans="1:6" ht="12.75">
      <c r="A44" s="246" t="s">
        <v>125</v>
      </c>
      <c r="B44" s="247"/>
      <c r="C44" s="247"/>
      <c r="D44" s="247"/>
      <c r="E44" s="247"/>
      <c r="F44" s="248"/>
    </row>
    <row r="45" spans="1:6" ht="16.5" customHeight="1" thickBot="1">
      <c r="A45" s="249"/>
      <c r="B45" s="250"/>
      <c r="C45" s="250"/>
      <c r="D45" s="250"/>
      <c r="E45" s="250"/>
      <c r="F45" s="251"/>
    </row>
    <row r="46" spans="1:10" ht="12.75">
      <c r="A46" s="252" t="s">
        <v>7</v>
      </c>
      <c r="B46" s="253"/>
      <c r="C46" s="253"/>
      <c r="D46" s="253"/>
      <c r="E46" s="253"/>
      <c r="F46" s="254"/>
      <c r="J46" s="96"/>
    </row>
    <row r="47" spans="1:6" ht="13.5" thickBot="1">
      <c r="A47" s="255" t="s">
        <v>8</v>
      </c>
      <c r="B47" s="256"/>
      <c r="C47" s="256"/>
      <c r="D47" s="256"/>
      <c r="E47" s="256"/>
      <c r="F47" s="257"/>
    </row>
    <row r="50" spans="1:4" ht="12.75">
      <c r="A50" s="41" t="s">
        <v>63</v>
      </c>
      <c r="B50" s="42"/>
      <c r="C50" s="42"/>
      <c r="D50" s="42"/>
    </row>
    <row r="51" spans="1:4" ht="51.75">
      <c r="A51" s="43" t="s">
        <v>2</v>
      </c>
      <c r="B51" s="43" t="s">
        <v>33</v>
      </c>
      <c r="C51" s="43" t="s">
        <v>34</v>
      </c>
      <c r="D51" s="44" t="s">
        <v>35</v>
      </c>
    </row>
    <row r="52" spans="1:6" ht="12.75">
      <c r="A52" s="45"/>
      <c r="B52" s="45">
        <f>C42</f>
        <v>0</v>
      </c>
      <c r="C52" s="45">
        <f>D42</f>
        <v>0</v>
      </c>
      <c r="D52" s="46">
        <f>(B52-C52)*E43</f>
        <v>0</v>
      </c>
      <c r="F52" s="130"/>
    </row>
    <row r="53" spans="1:4" ht="12.75">
      <c r="A53" s="45"/>
      <c r="B53" s="45">
        <f>+C40</f>
        <v>0</v>
      </c>
      <c r="C53" s="45">
        <f>+C40</f>
        <v>0</v>
      </c>
      <c r="D53" s="46">
        <f>(B53-C53)*E43</f>
        <v>0</v>
      </c>
    </row>
    <row r="54" spans="1:4" ht="12.75">
      <c r="A54" s="241" t="s">
        <v>36</v>
      </c>
      <c r="B54" s="242"/>
      <c r="C54" s="243"/>
      <c r="D54" s="47">
        <f>D52+D53</f>
        <v>0</v>
      </c>
    </row>
  </sheetData>
  <sheetProtection/>
  <mergeCells count="8">
    <mergeCell ref="A54:C54"/>
    <mergeCell ref="B11:E11"/>
    <mergeCell ref="B12:E12"/>
    <mergeCell ref="A44:F44"/>
    <mergeCell ref="A45:F45"/>
    <mergeCell ref="A46:F46"/>
    <mergeCell ref="A47:F47"/>
    <mergeCell ref="B13:G13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9"/>
  <sheetViews>
    <sheetView zoomScalePageLayoutView="0" workbookViewId="0" topLeftCell="A6">
      <selection activeCell="B16" sqref="B16"/>
    </sheetView>
  </sheetViews>
  <sheetFormatPr defaultColWidth="11.421875" defaultRowHeight="15"/>
  <cols>
    <col min="1" max="1" width="30.421875" style="0" customWidth="1"/>
    <col min="2" max="2" width="22.00390625" style="0" customWidth="1"/>
    <col min="3" max="3" width="19.421875" style="0" customWidth="1"/>
    <col min="4" max="4" width="17.28125" style="0" customWidth="1"/>
    <col min="5" max="5" width="14.421875" style="0" customWidth="1"/>
  </cols>
  <sheetData>
    <row r="6" spans="1:3" ht="15">
      <c r="A6" s="266" t="s">
        <v>132</v>
      </c>
      <c r="B6" s="266"/>
      <c r="C6" s="266"/>
    </row>
    <row r="7" ht="15.75" thickBot="1"/>
    <row r="8" spans="1:5" ht="25.5" customHeight="1">
      <c r="A8" s="269"/>
      <c r="B8" s="267" t="s">
        <v>68</v>
      </c>
      <c r="C8" s="267" t="s">
        <v>23</v>
      </c>
      <c r="D8" s="267" t="s">
        <v>24</v>
      </c>
      <c r="E8" s="267" t="s">
        <v>25</v>
      </c>
    </row>
    <row r="9" spans="1:5" ht="25.5" customHeight="1" thickBot="1">
      <c r="A9" s="270"/>
      <c r="B9" s="268"/>
      <c r="C9" s="268"/>
      <c r="D9" s="268"/>
      <c r="E9" s="268"/>
    </row>
    <row r="10" spans="1:5" ht="15.75" thickBot="1">
      <c r="A10" s="22"/>
      <c r="B10" s="25"/>
      <c r="C10" s="25"/>
      <c r="D10" s="25"/>
      <c r="E10" s="26"/>
    </row>
    <row r="11" spans="1:5" ht="15.75" thickBot="1">
      <c r="A11" s="23" t="s">
        <v>26</v>
      </c>
      <c r="B11" s="27"/>
      <c r="C11" s="27"/>
      <c r="D11" s="25"/>
      <c r="E11" s="27"/>
    </row>
    <row r="12" spans="1:5" ht="15.75" thickBot="1">
      <c r="A12" s="24" t="s">
        <v>58</v>
      </c>
      <c r="B12" s="160">
        <f>'Ejecución total proyecto'!B16</f>
        <v>560</v>
      </c>
      <c r="C12" s="160">
        <f>'Relacion facturas'!J15</f>
        <v>2485.915492957746</v>
      </c>
      <c r="D12" s="25"/>
      <c r="E12" s="160">
        <f>B12-C12</f>
        <v>-1925.9154929577462</v>
      </c>
    </row>
    <row r="13" spans="1:5" ht="15.75" thickBot="1">
      <c r="A13" s="97" t="s">
        <v>91</v>
      </c>
      <c r="B13" s="99">
        <f>'Ejecución total proyecto'!B17</f>
        <v>6762</v>
      </c>
      <c r="C13" s="28">
        <f>'Relacion facturas'!J26</f>
        <v>3669.0140845070423</v>
      </c>
      <c r="D13" s="29"/>
      <c r="E13" s="160">
        <f aca="true" t="shared" si="0" ref="E13:E19">B13-C13</f>
        <v>3092.9859154929577</v>
      </c>
    </row>
    <row r="14" spans="1:5" ht="30" customHeight="1" thickBot="1">
      <c r="A14" s="98" t="s">
        <v>79</v>
      </c>
      <c r="B14" s="99">
        <f>'Ejecución total proyecto'!B18</f>
        <v>0</v>
      </c>
      <c r="C14" s="28"/>
      <c r="D14" s="29"/>
      <c r="E14" s="160">
        <f t="shared" si="0"/>
        <v>0</v>
      </c>
    </row>
    <row r="15" spans="1:6" ht="24" customHeight="1" thickBot="1">
      <c r="A15" s="98" t="s">
        <v>76</v>
      </c>
      <c r="B15" s="99">
        <f>'Ejecución total proyecto'!B19</f>
        <v>126</v>
      </c>
      <c r="C15" s="28">
        <f>'Relacion facturas'!J39</f>
        <v>602.1126760563379</v>
      </c>
      <c r="D15" s="29"/>
      <c r="E15" s="160">
        <f t="shared" si="0"/>
        <v>-476.11267605633793</v>
      </c>
      <c r="F15" s="62"/>
    </row>
    <row r="16" spans="1:6" ht="27.75" customHeight="1" thickBot="1">
      <c r="A16" s="98" t="s">
        <v>78</v>
      </c>
      <c r="B16" s="99">
        <f>'Ejecución total proyecto'!B20</f>
        <v>0</v>
      </c>
      <c r="C16" s="28">
        <f>'Relacion facturas'!J45</f>
        <v>740</v>
      </c>
      <c r="D16" s="29"/>
      <c r="E16" s="160">
        <f t="shared" si="0"/>
        <v>-740</v>
      </c>
      <c r="F16" s="62"/>
    </row>
    <row r="17" spans="1:6" ht="15.75" thickBot="1">
      <c r="A17" s="98" t="s">
        <v>74</v>
      </c>
      <c r="B17" s="100">
        <f>'Ejecución total proyecto'!B21</f>
        <v>3948</v>
      </c>
      <c r="C17" s="28">
        <f>'Relacion facturas'!J51</f>
        <v>563.3802816901409</v>
      </c>
      <c r="D17" s="29"/>
      <c r="E17" s="160">
        <f t="shared" si="0"/>
        <v>3384.6197183098593</v>
      </c>
      <c r="F17" s="62"/>
    </row>
    <row r="18" spans="1:6" ht="15.75" thickBot="1">
      <c r="A18" s="98" t="s">
        <v>75</v>
      </c>
      <c r="B18" s="100"/>
      <c r="C18" s="28">
        <f>'Relacion facturas'!K39</f>
        <v>0</v>
      </c>
      <c r="D18" s="29">
        <f>+C18</f>
        <v>0</v>
      </c>
      <c r="E18" s="160">
        <f t="shared" si="0"/>
        <v>0</v>
      </c>
      <c r="F18" s="62"/>
    </row>
    <row r="19" spans="1:6" ht="16.5" customHeight="1" thickBot="1">
      <c r="A19" s="98" t="s">
        <v>77</v>
      </c>
      <c r="B19" s="100"/>
      <c r="C19" s="28"/>
      <c r="D19" s="29">
        <f>+C19</f>
        <v>0</v>
      </c>
      <c r="E19" s="160">
        <f t="shared" si="0"/>
        <v>0</v>
      </c>
      <c r="F19" s="62"/>
    </row>
    <row r="20" spans="1:6" ht="27" thickBot="1">
      <c r="A20" s="98" t="s">
        <v>80</v>
      </c>
      <c r="B20" s="100"/>
      <c r="C20" s="28"/>
      <c r="D20" s="29"/>
      <c r="E20" s="28"/>
      <c r="F20" s="62"/>
    </row>
    <row r="21" spans="1:6" ht="15.75" thickBot="1">
      <c r="A21" s="31" t="s">
        <v>27</v>
      </c>
      <c r="B21" s="101">
        <f>SUM(B10:B20)</f>
        <v>11396</v>
      </c>
      <c r="C21" s="101">
        <f>SUM(C10:C20)</f>
        <v>8060.422535211268</v>
      </c>
      <c r="D21" s="101">
        <f>SUM(D10:D20)</f>
        <v>0</v>
      </c>
      <c r="E21" s="101">
        <f>SUM(E10:E20)</f>
        <v>3335.577464788733</v>
      </c>
      <c r="F21" s="62"/>
    </row>
    <row r="22" spans="1:6" ht="15.75" thickBot="1">
      <c r="A22" s="23" t="s">
        <v>28</v>
      </c>
      <c r="B22" s="27"/>
      <c r="C22" s="27"/>
      <c r="D22" s="25"/>
      <c r="E22" s="28"/>
      <c r="F22" s="62"/>
    </row>
    <row r="23" spans="1:6" ht="15.75" thickBot="1">
      <c r="A23" s="24" t="s">
        <v>28</v>
      </c>
      <c r="B23" s="28"/>
      <c r="C23" s="28"/>
      <c r="D23" s="29"/>
      <c r="E23" s="28"/>
      <c r="F23" s="62"/>
    </row>
    <row r="24" spans="1:5" ht="26.25" customHeight="1" thickBot="1">
      <c r="A24" s="31" t="s">
        <v>29</v>
      </c>
      <c r="B24" s="32">
        <f>SUM(B23)</f>
        <v>0</v>
      </c>
      <c r="C24" s="32"/>
      <c r="D24" s="33"/>
      <c r="E24" s="32"/>
    </row>
    <row r="25" spans="1:5" ht="15.75" thickBot="1">
      <c r="A25" s="30" t="s">
        <v>0</v>
      </c>
      <c r="B25" s="102">
        <f>B24+B21</f>
        <v>11396</v>
      </c>
      <c r="C25" s="102">
        <f>C24+C21</f>
        <v>8060.422535211268</v>
      </c>
      <c r="D25" s="102">
        <f>D24+D21</f>
        <v>0</v>
      </c>
      <c r="E25" s="102">
        <f>B25-C25</f>
        <v>3335.577464788732</v>
      </c>
    </row>
    <row r="26" spans="1:7" ht="15.75" thickBot="1">
      <c r="A26" s="271"/>
      <c r="B26" s="272"/>
      <c r="C26" s="272"/>
      <c r="D26" s="272"/>
      <c r="E26" s="273"/>
      <c r="G26" s="125"/>
    </row>
    <row r="27" spans="1:5" ht="22.5" customHeight="1" thickBot="1">
      <c r="A27" s="274"/>
      <c r="B27" s="275"/>
      <c r="C27" s="275"/>
      <c r="D27" s="275"/>
      <c r="E27" s="276"/>
    </row>
    <row r="28" spans="1:7" ht="15">
      <c r="A28" s="260"/>
      <c r="B28" s="261"/>
      <c r="C28" s="261"/>
      <c r="D28" s="261"/>
      <c r="E28" s="262"/>
      <c r="G28" s="125"/>
    </row>
    <row r="29" spans="1:5" ht="33.75" customHeight="1" thickBot="1">
      <c r="A29" s="263"/>
      <c r="B29" s="264"/>
      <c r="C29" s="264"/>
      <c r="D29" s="264"/>
      <c r="E29" s="265"/>
    </row>
  </sheetData>
  <sheetProtection/>
  <mergeCells count="10">
    <mergeCell ref="A28:E28"/>
    <mergeCell ref="A29:E29"/>
    <mergeCell ref="A6:C6"/>
    <mergeCell ref="B8:B9"/>
    <mergeCell ref="A8:A9"/>
    <mergeCell ref="C8:C9"/>
    <mergeCell ref="D8:D9"/>
    <mergeCell ref="E8:E9"/>
    <mergeCell ref="A26:E26"/>
    <mergeCell ref="A27:E27"/>
  </mergeCells>
  <printOptions/>
  <pageMargins left="0.61" right="0.38" top="0.15748031496063" bottom="0" header="0.31496062992126" footer="0.31496062992126"/>
  <pageSetup horizontalDpi="600" verticalDpi="600" orientation="portrait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35"/>
  <sheetViews>
    <sheetView zoomScalePageLayoutView="0" workbookViewId="0" topLeftCell="A1">
      <selection activeCell="I16" sqref="I16"/>
    </sheetView>
  </sheetViews>
  <sheetFormatPr defaultColWidth="11.421875" defaultRowHeight="15"/>
  <cols>
    <col min="1" max="1" width="30.421875" style="0" customWidth="1"/>
    <col min="2" max="2" width="22.00390625" style="0" customWidth="1"/>
    <col min="3" max="3" width="19.421875" style="0" customWidth="1"/>
    <col min="4" max="4" width="19.421875" style="118" customWidth="1"/>
    <col min="5" max="5" width="17.28125" style="0" customWidth="1"/>
    <col min="6" max="6" width="14.421875" style="0" customWidth="1"/>
  </cols>
  <sheetData>
    <row r="2" ht="15"/>
    <row r="3" ht="15"/>
    <row r="6" spans="1:4" ht="15">
      <c r="A6" s="266" t="s">
        <v>131</v>
      </c>
      <c r="B6" s="266"/>
      <c r="C6" s="266"/>
      <c r="D6" s="146"/>
    </row>
    <row r="7" ht="15.75" thickBot="1"/>
    <row r="8" spans="1:6" ht="25.5" customHeight="1">
      <c r="A8" s="269"/>
      <c r="B8" s="277" t="s">
        <v>70</v>
      </c>
      <c r="C8" s="278"/>
      <c r="D8" s="267" t="s">
        <v>73</v>
      </c>
      <c r="E8" s="267" t="s">
        <v>122</v>
      </c>
      <c r="F8" s="267" t="s">
        <v>123</v>
      </c>
    </row>
    <row r="9" spans="1:6" ht="25.5" customHeight="1" thickBot="1">
      <c r="A9" s="270"/>
      <c r="B9" s="279"/>
      <c r="C9" s="280"/>
      <c r="D9" s="268"/>
      <c r="E9" s="268"/>
      <c r="F9" s="268"/>
    </row>
    <row r="10" spans="1:6" ht="15.75" thickBot="1">
      <c r="A10" s="22"/>
      <c r="B10" s="25" t="s">
        <v>71</v>
      </c>
      <c r="C10" s="25" t="s">
        <v>72</v>
      </c>
      <c r="D10" s="25"/>
      <c r="E10" s="25"/>
      <c r="F10" s="26"/>
    </row>
    <row r="11" spans="1:6" s="118" customFormat="1" ht="15.75" thickBot="1">
      <c r="A11" s="22"/>
      <c r="B11" s="25"/>
      <c r="C11" s="25"/>
      <c r="D11" s="25"/>
      <c r="E11" s="25"/>
      <c r="F11" s="26"/>
    </row>
    <row r="12" spans="1:6" ht="15.75" thickBot="1">
      <c r="A12" s="23" t="s">
        <v>26</v>
      </c>
      <c r="B12" s="27"/>
      <c r="C12" s="27"/>
      <c r="D12" s="27"/>
      <c r="E12" s="26"/>
      <c r="F12" s="27"/>
    </row>
    <row r="13" spans="1:6" ht="15.75" thickBot="1">
      <c r="A13" s="24" t="s">
        <v>41</v>
      </c>
      <c r="B13" s="27"/>
      <c r="C13" s="27"/>
      <c r="D13" s="27"/>
      <c r="E13" s="26"/>
      <c r="F13" s="27"/>
    </row>
    <row r="14" spans="1:6" ht="15.75" thickBot="1">
      <c r="A14" s="24" t="s">
        <v>56</v>
      </c>
      <c r="B14" s="28"/>
      <c r="C14" s="28"/>
      <c r="D14" s="27"/>
      <c r="E14" s="28"/>
      <c r="F14" s="28"/>
    </row>
    <row r="15" spans="1:6" ht="30" customHeight="1" thickBot="1">
      <c r="A15" s="24" t="s">
        <v>57</v>
      </c>
      <c r="B15" s="28"/>
      <c r="C15" s="28"/>
      <c r="D15" s="27"/>
      <c r="E15" s="28"/>
      <c r="F15" s="28"/>
    </row>
    <row r="16" spans="1:7" ht="24" customHeight="1" thickBot="1">
      <c r="A16" s="24" t="s">
        <v>58</v>
      </c>
      <c r="B16" s="28">
        <v>560</v>
      </c>
      <c r="C16" s="28">
        <f>2086-B16</f>
        <v>1526</v>
      </c>
      <c r="D16" s="27">
        <f aca="true" t="shared" si="0" ref="D16:D26">B16+C16</f>
        <v>2086</v>
      </c>
      <c r="E16" s="28">
        <f>'Relacion facturas'!J15+'Relacion facturas'!K15</f>
        <v>2485.915492957746</v>
      </c>
      <c r="F16" s="28">
        <f>D16-E16</f>
        <v>-399.9154929577462</v>
      </c>
      <c r="G16" s="62"/>
    </row>
    <row r="17" spans="1:7" ht="27.75" customHeight="1" thickBot="1">
      <c r="A17" s="97" t="s">
        <v>69</v>
      </c>
      <c r="B17" s="99">
        <v>6762</v>
      </c>
      <c r="C17" s="28">
        <f>7112-B17</f>
        <v>350</v>
      </c>
      <c r="D17" s="27">
        <f t="shared" si="0"/>
        <v>7112</v>
      </c>
      <c r="E17" s="28">
        <f>'Relacion facturas'!J26+'Relacion facturas'!K26</f>
        <v>3669.0140845070423</v>
      </c>
      <c r="F17" s="28">
        <f aca="true" t="shared" si="1" ref="F17:F26">D17-E17</f>
        <v>3442.9859154929577</v>
      </c>
      <c r="G17" s="62"/>
    </row>
    <row r="18" spans="1:7" ht="27" thickBot="1">
      <c r="A18" s="98" t="s">
        <v>79</v>
      </c>
      <c r="B18" s="99">
        <v>0</v>
      </c>
      <c r="C18" s="28">
        <v>1498</v>
      </c>
      <c r="D18" s="27">
        <f t="shared" si="0"/>
        <v>1498</v>
      </c>
      <c r="E18" s="28"/>
      <c r="F18" s="28">
        <f t="shared" si="1"/>
        <v>1498</v>
      </c>
      <c r="G18" s="62"/>
    </row>
    <row r="19" spans="1:7" ht="27" thickBot="1">
      <c r="A19" s="98" t="s">
        <v>76</v>
      </c>
      <c r="B19" s="99">
        <v>126</v>
      </c>
      <c r="C19" s="104">
        <v>2354.92</v>
      </c>
      <c r="D19" s="27">
        <f t="shared" si="0"/>
        <v>2480.92</v>
      </c>
      <c r="E19" s="28">
        <f>'Relacion facturas'!J39+'Relacion facturas'!K39</f>
        <v>602.1126760563379</v>
      </c>
      <c r="F19" s="28">
        <f t="shared" si="1"/>
        <v>1878.8073239436621</v>
      </c>
      <c r="G19" s="62"/>
    </row>
    <row r="20" spans="1:7" s="118" customFormat="1" ht="15.75" thickBot="1">
      <c r="A20" s="98" t="s">
        <v>78</v>
      </c>
      <c r="B20" s="99">
        <v>0</v>
      </c>
      <c r="C20" s="104">
        <f>440+900+600</f>
        <v>1940</v>
      </c>
      <c r="D20" s="27">
        <f t="shared" si="0"/>
        <v>1940</v>
      </c>
      <c r="E20" s="28">
        <f>'Relacion facturas'!J45+'Relacion facturas'!K45</f>
        <v>1644.6911319775074</v>
      </c>
      <c r="F20" s="28">
        <f t="shared" si="1"/>
        <v>295.30886802249256</v>
      </c>
      <c r="G20" s="62"/>
    </row>
    <row r="21" spans="1:7" ht="16.5" customHeight="1" thickBot="1">
      <c r="A21" s="98" t="s">
        <v>74</v>
      </c>
      <c r="B21" s="99">
        <v>3948</v>
      </c>
      <c r="C21" s="104"/>
      <c r="D21" s="27">
        <f t="shared" si="0"/>
        <v>3948</v>
      </c>
      <c r="E21" s="28">
        <f>'Relacion facturas'!J51+'Relacion facturas'!K51</f>
        <v>593.3802816901409</v>
      </c>
      <c r="F21" s="28">
        <f t="shared" si="1"/>
        <v>3354.6197183098593</v>
      </c>
      <c r="G21" s="62"/>
    </row>
    <row r="22" spans="1:7" ht="15.75" thickBot="1">
      <c r="A22" s="98" t="s">
        <v>75</v>
      </c>
      <c r="B22" s="100"/>
      <c r="C22" s="28"/>
      <c r="D22" s="27"/>
      <c r="E22" s="28"/>
      <c r="F22" s="28">
        <f t="shared" si="1"/>
        <v>0</v>
      </c>
      <c r="G22" s="62"/>
    </row>
    <row r="23" spans="1:7" ht="15.75" thickBot="1">
      <c r="A23" s="98" t="s">
        <v>77</v>
      </c>
      <c r="B23" s="100"/>
      <c r="C23" s="28">
        <f>400+364</f>
        <v>764</v>
      </c>
      <c r="D23" s="27">
        <f t="shared" si="0"/>
        <v>764</v>
      </c>
      <c r="E23" s="28">
        <f>'Relacion facturas'!J60+'Relacion facturas'!K60</f>
        <v>363.21</v>
      </c>
      <c r="F23" s="28">
        <f t="shared" si="1"/>
        <v>400.79</v>
      </c>
      <c r="G23" s="62"/>
    </row>
    <row r="24" spans="1:7" ht="24.75" customHeight="1" thickBot="1">
      <c r="A24" s="98" t="s">
        <v>80</v>
      </c>
      <c r="B24" s="28"/>
      <c r="C24" s="28">
        <v>1800</v>
      </c>
      <c r="D24" s="27">
        <f t="shared" si="0"/>
        <v>1800</v>
      </c>
      <c r="E24" s="28"/>
      <c r="F24" s="28">
        <f t="shared" si="1"/>
        <v>1800</v>
      </c>
      <c r="G24" s="62"/>
    </row>
    <row r="25" spans="1:7" ht="18.75" customHeight="1" thickBot="1">
      <c r="A25" s="24"/>
      <c r="B25" s="28"/>
      <c r="C25" s="28"/>
      <c r="D25" s="27">
        <f t="shared" si="0"/>
        <v>0</v>
      </c>
      <c r="E25" s="28"/>
      <c r="F25" s="28">
        <f t="shared" si="1"/>
        <v>0</v>
      </c>
      <c r="G25" s="62"/>
    </row>
    <row r="26" spans="1:7" ht="18.75" customHeight="1" thickBot="1">
      <c r="A26" s="24"/>
      <c r="B26" s="28"/>
      <c r="C26" s="28"/>
      <c r="D26" s="27">
        <f t="shared" si="0"/>
        <v>0</v>
      </c>
      <c r="E26" s="28"/>
      <c r="F26" s="28">
        <f t="shared" si="1"/>
        <v>0</v>
      </c>
      <c r="G26" s="62"/>
    </row>
    <row r="27" spans="1:7" ht="15.75" thickBot="1">
      <c r="A27" s="31" t="s">
        <v>27</v>
      </c>
      <c r="B27" s="105">
        <f>SUM(B10:B26)</f>
        <v>11396</v>
      </c>
      <c r="C27" s="105">
        <f>SUM(C10:C26)</f>
        <v>10232.92</v>
      </c>
      <c r="D27" s="105">
        <f>SUM(D10:D26)</f>
        <v>21628.92</v>
      </c>
      <c r="E27" s="105">
        <f>SUM(E10:E26)</f>
        <v>9358.323667188775</v>
      </c>
      <c r="F27" s="105">
        <f>SUM(F10:F26)</f>
        <v>12270.596332811227</v>
      </c>
      <c r="G27" s="62"/>
    </row>
    <row r="28" spans="1:7" ht="15.75" thickBot="1">
      <c r="A28" s="23" t="s">
        <v>28</v>
      </c>
      <c r="B28" s="106"/>
      <c r="C28" s="106"/>
      <c r="D28" s="106"/>
      <c r="E28" s="212"/>
      <c r="F28" s="104"/>
      <c r="G28" s="62"/>
    </row>
    <row r="29" spans="1:7" ht="15.75" thickBot="1">
      <c r="A29" s="24" t="s">
        <v>28</v>
      </c>
      <c r="B29" s="104"/>
      <c r="C29" s="104">
        <v>1138.38</v>
      </c>
      <c r="D29" s="104">
        <f>B29+C29</f>
        <v>1138.38</v>
      </c>
      <c r="E29" s="28">
        <f>'Relacion facturas'!J64+'Relacion facturas'!K64</f>
        <v>569.19</v>
      </c>
      <c r="F29" s="104">
        <f>D29-E29</f>
        <v>569.19</v>
      </c>
      <c r="G29" s="62"/>
    </row>
    <row r="30" spans="1:7" ht="26.25" customHeight="1" thickBot="1">
      <c r="A30" s="31" t="s">
        <v>29</v>
      </c>
      <c r="B30" s="107">
        <f>SUM(B29)</f>
        <v>0</v>
      </c>
      <c r="C30" s="107">
        <f>SUM(C29)</f>
        <v>1138.38</v>
      </c>
      <c r="D30" s="107">
        <f>SUM(D29)</f>
        <v>1138.38</v>
      </c>
      <c r="E30" s="107">
        <f>SUM(E29)</f>
        <v>569.19</v>
      </c>
      <c r="F30" s="107">
        <f>SUM(F29)</f>
        <v>569.19</v>
      </c>
      <c r="G30" s="62"/>
    </row>
    <row r="31" spans="1:7" ht="15.75" thickBot="1">
      <c r="A31" s="30" t="s">
        <v>0</v>
      </c>
      <c r="B31" s="108">
        <f>B30+B27</f>
        <v>11396</v>
      </c>
      <c r="C31" s="108">
        <f>C30+C27</f>
        <v>11371.3</v>
      </c>
      <c r="D31" s="108">
        <f>D30+D27</f>
        <v>22767.3</v>
      </c>
      <c r="E31" s="108">
        <f>E30+E27</f>
        <v>9927.513667188776</v>
      </c>
      <c r="F31" s="108">
        <f>F30+F27</f>
        <v>12839.786332811227</v>
      </c>
      <c r="G31" s="62"/>
    </row>
    <row r="32" spans="1:6" ht="15.75" thickBot="1">
      <c r="A32" s="271"/>
      <c r="B32" s="272"/>
      <c r="C32" s="272"/>
      <c r="D32" s="272"/>
      <c r="E32" s="272"/>
      <c r="F32" s="273"/>
    </row>
    <row r="33" spans="1:6" ht="22.5" customHeight="1" thickBot="1">
      <c r="A33" s="274"/>
      <c r="B33" s="275"/>
      <c r="C33" s="275"/>
      <c r="D33" s="275"/>
      <c r="E33" s="275"/>
      <c r="F33" s="276"/>
    </row>
    <row r="34" spans="1:6" ht="15">
      <c r="A34" s="260"/>
      <c r="B34" s="261"/>
      <c r="C34" s="261"/>
      <c r="D34" s="261"/>
      <c r="E34" s="261"/>
      <c r="F34" s="262"/>
    </row>
    <row r="35" spans="1:6" ht="33.75" customHeight="1" thickBot="1">
      <c r="A35" s="263"/>
      <c r="B35" s="264"/>
      <c r="C35" s="264"/>
      <c r="D35" s="264"/>
      <c r="E35" s="264"/>
      <c r="F35" s="265"/>
    </row>
  </sheetData>
  <sheetProtection/>
  <mergeCells count="10">
    <mergeCell ref="A32:F32"/>
    <mergeCell ref="A33:F33"/>
    <mergeCell ref="A34:F34"/>
    <mergeCell ref="A35:F35"/>
    <mergeCell ref="A6:C6"/>
    <mergeCell ref="A8:A9"/>
    <mergeCell ref="E8:E9"/>
    <mergeCell ref="F8:F9"/>
    <mergeCell ref="B8:C9"/>
    <mergeCell ref="D8:D9"/>
  </mergeCells>
  <printOptions/>
  <pageMargins left="0.61" right="0.38" top="0.15748031496063" bottom="0" header="0.31496062992126" footer="0.31496062992126"/>
  <pageSetup horizontalDpi="600" verticalDpi="600" orientation="landscape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5:T78"/>
  <sheetViews>
    <sheetView tabSelected="1" zoomScale="90" zoomScaleNormal="90" zoomScalePageLayoutView="0" workbookViewId="0" topLeftCell="A34">
      <selection activeCell="J68" sqref="J68:K68"/>
    </sheetView>
  </sheetViews>
  <sheetFormatPr defaultColWidth="11.57421875" defaultRowHeight="15"/>
  <cols>
    <col min="1" max="1" width="6.421875" style="61" customWidth="1"/>
    <col min="2" max="2" width="11.00390625" style="61" customWidth="1"/>
    <col min="3" max="3" width="9.421875" style="61" customWidth="1"/>
    <col min="4" max="4" width="23.8515625" style="75" customWidth="1"/>
    <col min="5" max="5" width="44.7109375" style="75" customWidth="1"/>
    <col min="6" max="6" width="18.28125" style="75" customWidth="1"/>
    <col min="7" max="7" width="9.28125" style="75" customWidth="1"/>
    <col min="8" max="8" width="14.421875" style="76" customWidth="1"/>
    <col min="9" max="10" width="12.421875" style="75" customWidth="1"/>
    <col min="11" max="11" width="17.8515625" style="75" customWidth="1"/>
    <col min="12" max="12" width="16.140625" style="61" hidden="1" customWidth="1"/>
    <col min="13" max="13" width="11.7109375" style="73" hidden="1" customWidth="1"/>
    <col min="14" max="14" width="11.7109375" style="74" hidden="1" customWidth="1"/>
    <col min="15" max="17" width="11.421875" style="61" customWidth="1"/>
    <col min="18" max="16384" width="11.421875" style="61" customWidth="1"/>
  </cols>
  <sheetData>
    <row r="2" ht="12.75"/>
    <row r="3" ht="12.75"/>
    <row r="4" ht="12.75"/>
    <row r="5" spans="2:11" ht="12.75"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2:11" ht="12.75">
      <c r="B6" s="289"/>
      <c r="C6" s="289"/>
      <c r="D6" s="289"/>
      <c r="E6" s="289"/>
      <c r="F6" s="289"/>
      <c r="G6" s="289"/>
      <c r="H6" s="289"/>
      <c r="I6" s="289"/>
      <c r="J6" s="289"/>
      <c r="K6" s="289"/>
    </row>
    <row r="7" ht="12.75">
      <c r="B7" s="49"/>
    </row>
    <row r="8" spans="1:11" ht="22.5" customHeight="1">
      <c r="A8" s="292" t="s">
        <v>130</v>
      </c>
      <c r="B8" s="292"/>
      <c r="C8" s="292"/>
      <c r="D8" s="292"/>
      <c r="E8" s="292"/>
      <c r="F8" s="292"/>
      <c r="G8" s="292"/>
      <c r="H8" s="292"/>
      <c r="I8" s="292"/>
      <c r="J8" s="148"/>
      <c r="K8" s="63"/>
    </row>
    <row r="9" spans="2:11" ht="12.75">
      <c r="B9" s="50"/>
      <c r="C9" s="50"/>
      <c r="D9" s="63"/>
      <c r="E9" s="63"/>
      <c r="F9" s="63"/>
      <c r="G9" s="63"/>
      <c r="H9" s="64"/>
      <c r="I9" s="63"/>
      <c r="J9" s="63"/>
      <c r="K9" s="63"/>
    </row>
    <row r="10" spans="1:11" ht="77.25" customHeight="1">
      <c r="A10" s="51" t="s">
        <v>30</v>
      </c>
      <c r="B10" s="51" t="s">
        <v>20</v>
      </c>
      <c r="C10" s="51" t="s">
        <v>21</v>
      </c>
      <c r="D10" s="65" t="s">
        <v>32</v>
      </c>
      <c r="E10" s="65" t="s">
        <v>31</v>
      </c>
      <c r="F10" s="65" t="s">
        <v>99</v>
      </c>
      <c r="G10" s="65" t="s">
        <v>100</v>
      </c>
      <c r="H10" s="66" t="s">
        <v>37</v>
      </c>
      <c r="I10" s="65" t="s">
        <v>138</v>
      </c>
      <c r="J10" s="65" t="s">
        <v>71</v>
      </c>
      <c r="K10" s="52" t="s">
        <v>72</v>
      </c>
    </row>
    <row r="11" spans="1:20" ht="24" customHeight="1">
      <c r="A11" s="290" t="s">
        <v>19</v>
      </c>
      <c r="B11" s="291"/>
      <c r="C11" s="291"/>
      <c r="D11" s="291"/>
      <c r="E11" s="67"/>
      <c r="F11" s="67"/>
      <c r="G11" s="67"/>
      <c r="H11" s="68">
        <f>+H12+H14+H15+H26+H39+H51+H60+H45</f>
        <v>555351.68</v>
      </c>
      <c r="I11" s="68"/>
      <c r="J11" s="68">
        <f>+J12+J14+J15+J26+J39+J51+J60+J45</f>
        <v>8060.422535211268</v>
      </c>
      <c r="K11" s="68">
        <f>+K12+K14+K15+K26+K39+K51+K60+K45</f>
        <v>1297.9011319775075</v>
      </c>
      <c r="T11" s="92"/>
    </row>
    <row r="12" spans="1:11" ht="15" customHeight="1" hidden="1">
      <c r="A12" s="282" t="s">
        <v>41</v>
      </c>
      <c r="B12" s="283"/>
      <c r="C12" s="283"/>
      <c r="D12" s="69"/>
      <c r="E12" s="56"/>
      <c r="F12" s="56"/>
      <c r="G12" s="56"/>
      <c r="H12" s="70"/>
      <c r="I12" s="71"/>
      <c r="J12" s="71"/>
      <c r="K12" s="71"/>
    </row>
    <row r="13" spans="1:11" ht="15" customHeight="1" hidden="1">
      <c r="A13" s="282" t="s">
        <v>42</v>
      </c>
      <c r="B13" s="283"/>
      <c r="C13" s="283"/>
      <c r="D13" s="69"/>
      <c r="E13" s="56"/>
      <c r="F13" s="56"/>
      <c r="G13" s="56"/>
      <c r="H13" s="70"/>
      <c r="I13" s="71"/>
      <c r="J13" s="71"/>
      <c r="K13" s="71"/>
    </row>
    <row r="14" spans="1:11" ht="15" customHeight="1" hidden="1">
      <c r="A14" s="282" t="s">
        <v>43</v>
      </c>
      <c r="B14" s="283"/>
      <c r="C14" s="283"/>
      <c r="D14" s="284"/>
      <c r="E14" s="56"/>
      <c r="F14" s="56"/>
      <c r="G14" s="56"/>
      <c r="H14" s="70"/>
      <c r="I14" s="71"/>
      <c r="J14" s="71"/>
      <c r="K14" s="71"/>
    </row>
    <row r="15" spans="1:11" ht="27.75" customHeight="1">
      <c r="A15" s="282" t="s">
        <v>44</v>
      </c>
      <c r="B15" s="283"/>
      <c r="C15" s="283"/>
      <c r="D15" s="284"/>
      <c r="E15" s="56"/>
      <c r="F15" s="56"/>
      <c r="G15" s="56"/>
      <c r="H15" s="70">
        <f>SUM(H16:H24)</f>
        <v>176500</v>
      </c>
      <c r="I15" s="70"/>
      <c r="J15" s="70">
        <f>SUM(J16:J24)</f>
        <v>2485.915492957746</v>
      </c>
      <c r="K15" s="70">
        <f>SUM(K16:K24)</f>
        <v>0</v>
      </c>
    </row>
    <row r="16" spans="1:13" ht="15.75">
      <c r="A16" s="60"/>
      <c r="B16" s="120"/>
      <c r="C16" s="93"/>
      <c r="D16" s="77"/>
      <c r="E16" s="239" t="s">
        <v>101</v>
      </c>
      <c r="F16" s="154">
        <v>300</v>
      </c>
      <c r="G16" s="158">
        <v>10</v>
      </c>
      <c r="H16" s="166">
        <f>F16*G16</f>
        <v>3000</v>
      </c>
      <c r="I16" s="167">
        <v>71</v>
      </c>
      <c r="J16" s="168">
        <f>H16/I16</f>
        <v>42.25352112676056</v>
      </c>
      <c r="K16" s="169"/>
      <c r="L16" s="78">
        <f>H16*'Cuadro 1 Transferencias'!$F$43</f>
        <v>0</v>
      </c>
      <c r="M16" s="73" t="s">
        <v>46</v>
      </c>
    </row>
    <row r="17" spans="1:13" ht="15.75">
      <c r="A17" s="60"/>
      <c r="B17" s="79"/>
      <c r="C17" s="80"/>
      <c r="D17" s="81"/>
      <c r="E17" s="239" t="s">
        <v>102</v>
      </c>
      <c r="F17" s="154">
        <v>7000</v>
      </c>
      <c r="G17" s="158">
        <v>3</v>
      </c>
      <c r="H17" s="166">
        <f aca="true" t="shared" si="0" ref="H17:H24">F17*G17</f>
        <v>21000</v>
      </c>
      <c r="I17" s="167">
        <v>71</v>
      </c>
      <c r="J17" s="168">
        <f aca="true" t="shared" si="1" ref="J17:J24">H17/I17</f>
        <v>295.77464788732397</v>
      </c>
      <c r="K17" s="169"/>
      <c r="L17" s="78"/>
      <c r="M17" s="73" t="s">
        <v>48</v>
      </c>
    </row>
    <row r="18" spans="1:13" ht="15.75">
      <c r="A18" s="60"/>
      <c r="B18" s="120"/>
      <c r="C18" s="93"/>
      <c r="D18" s="77"/>
      <c r="E18" s="239" t="s">
        <v>103</v>
      </c>
      <c r="F18" s="154">
        <v>4000</v>
      </c>
      <c r="G18" s="158">
        <v>3</v>
      </c>
      <c r="H18" s="166">
        <f t="shared" si="0"/>
        <v>12000</v>
      </c>
      <c r="I18" s="167">
        <v>71</v>
      </c>
      <c r="J18" s="168">
        <f t="shared" si="1"/>
        <v>169.01408450704224</v>
      </c>
      <c r="K18" s="169"/>
      <c r="L18" s="78"/>
      <c r="M18" s="73" t="s">
        <v>47</v>
      </c>
    </row>
    <row r="19" spans="1:12" ht="15.75">
      <c r="A19" s="60"/>
      <c r="B19" s="120"/>
      <c r="C19" s="93"/>
      <c r="D19" s="77"/>
      <c r="E19" s="239" t="s">
        <v>104</v>
      </c>
      <c r="F19" s="154">
        <v>12000</v>
      </c>
      <c r="G19" s="158">
        <v>1</v>
      </c>
      <c r="H19" s="166">
        <f t="shared" si="0"/>
        <v>12000</v>
      </c>
      <c r="I19" s="167">
        <v>71</v>
      </c>
      <c r="J19" s="168">
        <f t="shared" si="1"/>
        <v>169.01408450704224</v>
      </c>
      <c r="K19" s="169"/>
      <c r="L19" s="78"/>
    </row>
    <row r="20" spans="1:12" ht="15.75">
      <c r="A20" s="60"/>
      <c r="B20" s="120"/>
      <c r="C20" s="93"/>
      <c r="D20" s="77"/>
      <c r="E20" s="239" t="s">
        <v>105</v>
      </c>
      <c r="F20" s="154">
        <v>1900</v>
      </c>
      <c r="G20" s="158">
        <v>1</v>
      </c>
      <c r="H20" s="166">
        <f t="shared" si="0"/>
        <v>1900</v>
      </c>
      <c r="I20" s="167">
        <v>71</v>
      </c>
      <c r="J20" s="168">
        <f t="shared" si="1"/>
        <v>26.760563380281692</v>
      </c>
      <c r="K20" s="169"/>
      <c r="L20" s="78"/>
    </row>
    <row r="21" spans="1:12" ht="15.75">
      <c r="A21" s="60"/>
      <c r="B21" s="120"/>
      <c r="C21" s="93"/>
      <c r="D21" s="77"/>
      <c r="E21" s="239" t="s">
        <v>106</v>
      </c>
      <c r="F21" s="154">
        <v>8000</v>
      </c>
      <c r="G21" s="158">
        <v>1</v>
      </c>
      <c r="H21" s="166">
        <f t="shared" si="0"/>
        <v>8000</v>
      </c>
      <c r="I21" s="167">
        <v>71</v>
      </c>
      <c r="J21" s="168">
        <f t="shared" si="1"/>
        <v>112.67605633802818</v>
      </c>
      <c r="K21" s="169"/>
      <c r="L21" s="78"/>
    </row>
    <row r="22" spans="1:12" ht="15.75">
      <c r="A22" s="60"/>
      <c r="B22" s="120"/>
      <c r="C22" s="93"/>
      <c r="D22" s="77"/>
      <c r="E22" s="239" t="s">
        <v>107</v>
      </c>
      <c r="F22" s="154">
        <v>900</v>
      </c>
      <c r="G22" s="159">
        <v>1</v>
      </c>
      <c r="H22" s="166">
        <f t="shared" si="0"/>
        <v>900</v>
      </c>
      <c r="I22" s="167">
        <v>71</v>
      </c>
      <c r="J22" s="168">
        <f t="shared" si="1"/>
        <v>12.67605633802817</v>
      </c>
      <c r="K22" s="169"/>
      <c r="L22" s="78"/>
    </row>
    <row r="23" spans="1:12" ht="15.75">
      <c r="A23" s="60"/>
      <c r="B23" s="120"/>
      <c r="C23" s="93"/>
      <c r="D23" s="77"/>
      <c r="E23" s="238" t="s">
        <v>108</v>
      </c>
      <c r="F23" s="170">
        <v>6300</v>
      </c>
      <c r="G23" s="159">
        <v>4</v>
      </c>
      <c r="H23" s="166">
        <f t="shared" si="0"/>
        <v>25200</v>
      </c>
      <c r="I23" s="167">
        <v>71</v>
      </c>
      <c r="J23" s="168">
        <f t="shared" si="1"/>
        <v>354.92957746478874</v>
      </c>
      <c r="K23" s="169"/>
      <c r="L23" s="78"/>
    </row>
    <row r="24" spans="1:12" ht="15.75">
      <c r="A24" s="60"/>
      <c r="B24" s="143"/>
      <c r="C24" s="144"/>
      <c r="D24" s="145"/>
      <c r="E24" s="238" t="s">
        <v>109</v>
      </c>
      <c r="F24" s="171">
        <v>92500</v>
      </c>
      <c r="G24" s="157">
        <v>1</v>
      </c>
      <c r="H24" s="166">
        <f t="shared" si="0"/>
        <v>92500</v>
      </c>
      <c r="I24" s="167">
        <v>71</v>
      </c>
      <c r="J24" s="168">
        <f t="shared" si="1"/>
        <v>1302.8169014084508</v>
      </c>
      <c r="K24" s="172"/>
      <c r="L24" s="78"/>
    </row>
    <row r="25" spans="1:15" s="83" customFormat="1" ht="15.75">
      <c r="A25" s="72"/>
      <c r="B25" s="134"/>
      <c r="C25" s="135"/>
      <c r="D25" s="136"/>
      <c r="E25" s="139"/>
      <c r="F25" s="173"/>
      <c r="G25" s="173"/>
      <c r="H25" s="174"/>
      <c r="I25" s="175"/>
      <c r="J25" s="175"/>
      <c r="K25" s="176"/>
      <c r="L25" s="82"/>
      <c r="M25" s="73"/>
      <c r="N25" s="74"/>
      <c r="O25" s="126"/>
    </row>
    <row r="26" spans="1:14" ht="15" customHeight="1">
      <c r="A26" s="285" t="s">
        <v>91</v>
      </c>
      <c r="B26" s="285"/>
      <c r="C26" s="285"/>
      <c r="D26" s="285"/>
      <c r="E26" s="56"/>
      <c r="F26" s="177"/>
      <c r="G26" s="177"/>
      <c r="H26" s="178">
        <f>SUM(H27:H38)</f>
        <v>260500</v>
      </c>
      <c r="I26" s="178"/>
      <c r="J26" s="178">
        <f>SUM(J27:J38)</f>
        <v>3669.0140845070423</v>
      </c>
      <c r="K26" s="178">
        <f>SUM(K27:K38)</f>
        <v>0</v>
      </c>
      <c r="L26" s="121">
        <f>SUM(L27:L38)</f>
        <v>0</v>
      </c>
      <c r="M26" s="121">
        <f>SUM(M27:M38)</f>
        <v>0</v>
      </c>
      <c r="N26" s="121">
        <f>SUM(N27:N38)</f>
        <v>0</v>
      </c>
    </row>
    <row r="27" spans="1:14" s="83" customFormat="1" ht="15.75">
      <c r="A27" s="57"/>
      <c r="B27" s="57"/>
      <c r="C27" s="80"/>
      <c r="D27" s="57"/>
      <c r="E27" s="239" t="s">
        <v>92</v>
      </c>
      <c r="F27" s="154">
        <v>11000</v>
      </c>
      <c r="G27" s="155">
        <v>5.5</v>
      </c>
      <c r="H27" s="179">
        <f>F27*G27</f>
        <v>60500</v>
      </c>
      <c r="I27" s="167">
        <v>71</v>
      </c>
      <c r="J27" s="167">
        <f>H27/I27</f>
        <v>852.112676056338</v>
      </c>
      <c r="K27" s="180"/>
      <c r="L27" s="82"/>
      <c r="M27" s="73" t="s">
        <v>61</v>
      </c>
      <c r="N27" s="74"/>
    </row>
    <row r="28" spans="1:13" s="83" customFormat="1" ht="24" customHeight="1">
      <c r="A28" s="57"/>
      <c r="B28" s="57"/>
      <c r="C28" s="80"/>
      <c r="D28" s="57"/>
      <c r="E28" s="239" t="s">
        <v>93</v>
      </c>
      <c r="F28" s="154">
        <v>7000</v>
      </c>
      <c r="G28" s="155">
        <v>5</v>
      </c>
      <c r="H28" s="179">
        <f aca="true" t="shared" si="2" ref="H28:H33">F28*G28</f>
        <v>35000</v>
      </c>
      <c r="I28" s="167">
        <v>71</v>
      </c>
      <c r="J28" s="167">
        <f aca="true" t="shared" si="3" ref="J28:J33">H28/I28</f>
        <v>492.9577464788732</v>
      </c>
      <c r="K28" s="180"/>
      <c r="L28" s="82"/>
      <c r="M28" s="73" t="s">
        <v>61</v>
      </c>
    </row>
    <row r="29" spans="1:13" s="83" customFormat="1" ht="15.75">
      <c r="A29" s="57"/>
      <c r="B29" s="57"/>
      <c r="C29" s="80"/>
      <c r="D29" s="57"/>
      <c r="E29" s="239" t="s">
        <v>94</v>
      </c>
      <c r="F29" s="154">
        <v>5000</v>
      </c>
      <c r="G29" s="156">
        <v>3</v>
      </c>
      <c r="H29" s="179">
        <f t="shared" si="2"/>
        <v>15000</v>
      </c>
      <c r="I29" s="167">
        <v>71</v>
      </c>
      <c r="J29" s="167">
        <f t="shared" si="3"/>
        <v>211.26760563380282</v>
      </c>
      <c r="K29" s="180"/>
      <c r="L29" s="82"/>
      <c r="M29" s="73" t="s">
        <v>61</v>
      </c>
    </row>
    <row r="30" spans="1:19" s="83" customFormat="1" ht="26.25" customHeight="1">
      <c r="A30" s="57"/>
      <c r="B30" s="57"/>
      <c r="C30" s="80"/>
      <c r="D30" s="57"/>
      <c r="E30" s="239" t="s">
        <v>95</v>
      </c>
      <c r="F30" s="154">
        <v>10000</v>
      </c>
      <c r="G30" s="155">
        <v>5</v>
      </c>
      <c r="H30" s="179">
        <f t="shared" si="2"/>
        <v>50000</v>
      </c>
      <c r="I30" s="167">
        <v>71</v>
      </c>
      <c r="J30" s="167">
        <f t="shared" si="3"/>
        <v>704.2253521126761</v>
      </c>
      <c r="K30" s="180"/>
      <c r="L30" s="82"/>
      <c r="M30" s="73"/>
      <c r="N30" s="74"/>
      <c r="O30" s="124"/>
      <c r="R30" s="126"/>
      <c r="S30" s="126"/>
    </row>
    <row r="31" spans="1:14" ht="15.75">
      <c r="A31" s="57"/>
      <c r="B31" s="94"/>
      <c r="C31" s="114"/>
      <c r="D31" s="81"/>
      <c r="E31" s="239" t="s">
        <v>96</v>
      </c>
      <c r="F31" s="154">
        <v>7500</v>
      </c>
      <c r="G31" s="155">
        <v>5</v>
      </c>
      <c r="H31" s="179">
        <f t="shared" si="2"/>
        <v>37500</v>
      </c>
      <c r="I31" s="167">
        <v>71</v>
      </c>
      <c r="J31" s="167">
        <f t="shared" si="3"/>
        <v>528.169014084507</v>
      </c>
      <c r="K31" s="180"/>
      <c r="L31" s="78"/>
      <c r="M31" s="73" t="s">
        <v>49</v>
      </c>
      <c r="N31" s="115"/>
    </row>
    <row r="32" spans="1:14" ht="15.75">
      <c r="A32" s="57"/>
      <c r="B32" s="57"/>
      <c r="C32" s="80"/>
      <c r="D32" s="57"/>
      <c r="E32" s="239" t="s">
        <v>97</v>
      </c>
      <c r="F32" s="154">
        <v>5000</v>
      </c>
      <c r="G32" s="155">
        <v>5</v>
      </c>
      <c r="H32" s="179">
        <f t="shared" si="2"/>
        <v>25000</v>
      </c>
      <c r="I32" s="167">
        <v>71</v>
      </c>
      <c r="J32" s="167">
        <f t="shared" si="3"/>
        <v>352.11267605633805</v>
      </c>
      <c r="K32" s="180"/>
      <c r="L32" s="78"/>
      <c r="N32" s="118"/>
    </row>
    <row r="33" spans="1:15" ht="15.75">
      <c r="A33" s="57"/>
      <c r="B33" s="135"/>
      <c r="C33" s="140"/>
      <c r="D33" s="141"/>
      <c r="E33" s="239" t="s">
        <v>98</v>
      </c>
      <c r="F33" s="154">
        <v>7500</v>
      </c>
      <c r="G33" s="157">
        <v>5</v>
      </c>
      <c r="H33" s="179">
        <f t="shared" si="2"/>
        <v>37500</v>
      </c>
      <c r="I33" s="167">
        <v>71</v>
      </c>
      <c r="J33" s="167">
        <f t="shared" si="3"/>
        <v>528.169014084507</v>
      </c>
      <c r="K33" s="181"/>
      <c r="L33" s="78"/>
      <c r="N33" s="118"/>
      <c r="O33" s="78"/>
    </row>
    <row r="34" spans="1:14" ht="15.75">
      <c r="A34" s="57"/>
      <c r="B34" s="141"/>
      <c r="C34" s="140"/>
      <c r="D34" s="141"/>
      <c r="E34" s="142"/>
      <c r="F34" s="182"/>
      <c r="G34" s="182"/>
      <c r="H34" s="183"/>
      <c r="I34" s="184"/>
      <c r="J34" s="184"/>
      <c r="K34" s="181"/>
      <c r="L34" s="78"/>
      <c r="N34" s="118"/>
    </row>
    <row r="35" spans="1:15" ht="15.75">
      <c r="A35" s="57"/>
      <c r="B35" s="94"/>
      <c r="C35" s="150"/>
      <c r="D35" s="81"/>
      <c r="E35" s="128"/>
      <c r="F35" s="185"/>
      <c r="G35" s="185"/>
      <c r="H35" s="186"/>
      <c r="I35" s="187">
        <f>+'Cuadro 1 Transferencias'!$E$40</f>
        <v>0</v>
      </c>
      <c r="J35" s="187"/>
      <c r="K35" s="188">
        <f>+H35/1.03420058</f>
        <v>0</v>
      </c>
      <c r="L35" s="78"/>
      <c r="N35" s="118"/>
      <c r="O35" s="78">
        <f>K35+K36+K37</f>
        <v>0</v>
      </c>
    </row>
    <row r="36" spans="1:15" ht="15.75">
      <c r="A36" s="57"/>
      <c r="B36" s="94"/>
      <c r="C36" s="150"/>
      <c r="D36" s="81"/>
      <c r="E36" s="128"/>
      <c r="F36" s="185"/>
      <c r="G36" s="185"/>
      <c r="H36" s="186"/>
      <c r="I36" s="187">
        <f>+'Cuadro 1 Transferencias'!$E$40</f>
        <v>0</v>
      </c>
      <c r="J36" s="187"/>
      <c r="K36" s="188">
        <f>+H36/1.03420058</f>
        <v>0</v>
      </c>
      <c r="L36" s="78"/>
      <c r="N36" s="118"/>
      <c r="O36" s="78"/>
    </row>
    <row r="37" spans="1:15" s="83" customFormat="1" ht="15.75">
      <c r="A37" s="57"/>
      <c r="B37" s="57"/>
      <c r="C37" s="151"/>
      <c r="D37" s="81"/>
      <c r="E37" s="128"/>
      <c r="F37" s="185"/>
      <c r="G37" s="185"/>
      <c r="H37" s="186"/>
      <c r="I37" s="187">
        <f>+'Cuadro 1 Transferencias'!$E$40</f>
        <v>0</v>
      </c>
      <c r="J37" s="187"/>
      <c r="K37" s="188">
        <f>+H37/1.03420058</f>
        <v>0</v>
      </c>
      <c r="L37" s="82"/>
      <c r="M37" s="73" t="s">
        <v>62</v>
      </c>
      <c r="N37" s="74"/>
      <c r="O37" s="74"/>
    </row>
    <row r="38" spans="1:13" s="83" customFormat="1" ht="15" customHeight="1">
      <c r="A38" s="103"/>
      <c r="B38" s="103"/>
      <c r="C38" s="80"/>
      <c r="D38" s="103"/>
      <c r="E38" s="123"/>
      <c r="F38" s="189"/>
      <c r="G38" s="189"/>
      <c r="H38" s="190"/>
      <c r="I38" s="190"/>
      <c r="J38" s="190"/>
      <c r="K38" s="190"/>
      <c r="L38" s="82"/>
      <c r="M38" s="73"/>
    </row>
    <row r="39" spans="1:12" ht="27" customHeight="1">
      <c r="A39" s="282" t="s">
        <v>76</v>
      </c>
      <c r="B39" s="283"/>
      <c r="C39" s="283"/>
      <c r="D39" s="284"/>
      <c r="E39" s="58"/>
      <c r="F39" s="191"/>
      <c r="G39" s="191">
        <f>SUM(G40:G44)</f>
        <v>5</v>
      </c>
      <c r="H39" s="191">
        <f>SUM(H40:H44)</f>
        <v>42750</v>
      </c>
      <c r="I39" s="191"/>
      <c r="J39" s="191">
        <f>SUM(J40:J44)</f>
        <v>602.1126760563379</v>
      </c>
      <c r="K39" s="191">
        <f>SUM(K40:K44)</f>
        <v>0</v>
      </c>
      <c r="L39" s="78">
        <f>H39*'Cuadro 1 Transferencias'!$F$43</f>
        <v>0</v>
      </c>
    </row>
    <row r="40" spans="1:12" ht="33.75" customHeight="1">
      <c r="A40" s="103"/>
      <c r="B40" s="103"/>
      <c r="C40" s="103"/>
      <c r="D40" s="103"/>
      <c r="E40" s="237" t="s">
        <v>119</v>
      </c>
      <c r="F40" s="192"/>
      <c r="G40" s="192"/>
      <c r="H40" s="162">
        <v>9200</v>
      </c>
      <c r="I40" s="167">
        <v>71</v>
      </c>
      <c r="J40" s="194">
        <f>H40/I40</f>
        <v>129.57746478873239</v>
      </c>
      <c r="K40" s="193"/>
      <c r="L40" s="78"/>
    </row>
    <row r="41" spans="1:12" ht="36.75" customHeight="1">
      <c r="A41" s="103"/>
      <c r="B41" s="103"/>
      <c r="C41" s="103"/>
      <c r="D41" s="103"/>
      <c r="E41" s="237" t="s">
        <v>118</v>
      </c>
      <c r="F41" s="192"/>
      <c r="G41" s="192"/>
      <c r="H41" s="162">
        <v>3000</v>
      </c>
      <c r="I41" s="167">
        <v>71</v>
      </c>
      <c r="J41" s="194">
        <f>H41/I41</f>
        <v>42.25352112676056</v>
      </c>
      <c r="K41" s="193"/>
      <c r="L41" s="78"/>
    </row>
    <row r="42" spans="1:12" ht="36.75" customHeight="1">
      <c r="A42" s="103"/>
      <c r="B42" s="103"/>
      <c r="C42" s="103"/>
      <c r="D42" s="103"/>
      <c r="E42" s="238" t="s">
        <v>120</v>
      </c>
      <c r="F42" s="192"/>
      <c r="G42" s="192"/>
      <c r="H42" s="161">
        <v>20000</v>
      </c>
      <c r="I42" s="167">
        <v>71</v>
      </c>
      <c r="J42" s="194">
        <f>H42/I42</f>
        <v>281.6901408450704</v>
      </c>
      <c r="K42" s="193"/>
      <c r="L42" s="78"/>
    </row>
    <row r="43" spans="1:12" ht="36.75" customHeight="1">
      <c r="A43" s="103"/>
      <c r="B43" s="103"/>
      <c r="C43" s="103"/>
      <c r="D43" s="103"/>
      <c r="E43" s="238" t="s">
        <v>121</v>
      </c>
      <c r="F43" s="192"/>
      <c r="G43" s="192"/>
      <c r="H43" s="161">
        <v>5550</v>
      </c>
      <c r="I43" s="167">
        <v>71</v>
      </c>
      <c r="J43" s="194">
        <f>H43/I43</f>
        <v>78.16901408450704</v>
      </c>
      <c r="K43" s="193"/>
      <c r="L43" s="78"/>
    </row>
    <row r="44" spans="1:12" ht="17.25" customHeight="1">
      <c r="A44" s="103"/>
      <c r="B44" s="103"/>
      <c r="C44" s="103"/>
      <c r="D44" s="103"/>
      <c r="E44" s="239" t="s">
        <v>114</v>
      </c>
      <c r="F44" s="153">
        <v>1000</v>
      </c>
      <c r="G44" s="195">
        <v>5</v>
      </c>
      <c r="H44" s="165">
        <f>F44*G44</f>
        <v>5000</v>
      </c>
      <c r="I44" s="167">
        <v>71</v>
      </c>
      <c r="J44" s="194">
        <f>H44/I44</f>
        <v>70.4225352112676</v>
      </c>
      <c r="K44" s="193"/>
      <c r="L44" s="78"/>
    </row>
    <row r="45" spans="1:12" ht="27" customHeight="1">
      <c r="A45" s="297" t="s">
        <v>78</v>
      </c>
      <c r="B45" s="298"/>
      <c r="C45" s="298"/>
      <c r="D45" s="299"/>
      <c r="E45" s="58"/>
      <c r="F45" s="196"/>
      <c r="G45" s="196"/>
      <c r="H45" s="178">
        <f>SUM(H46:H50)</f>
        <v>35208.47</v>
      </c>
      <c r="I45" s="178"/>
      <c r="J45" s="178">
        <f>SUM(J46:J50)</f>
        <v>740</v>
      </c>
      <c r="K45" s="178">
        <f>SUM(K46:K50)</f>
        <v>904.6911319775074</v>
      </c>
      <c r="L45" s="78"/>
    </row>
    <row r="46" spans="1:14" ht="31.5" customHeight="1">
      <c r="A46" s="53"/>
      <c r="B46" s="79" t="s">
        <v>81</v>
      </c>
      <c r="C46" s="94">
        <v>42898</v>
      </c>
      <c r="D46" s="81" t="s">
        <v>65</v>
      </c>
      <c r="E46" s="163" t="s">
        <v>115</v>
      </c>
      <c r="F46" s="163"/>
      <c r="G46" s="163"/>
      <c r="H46" s="197">
        <v>440</v>
      </c>
      <c r="I46" s="198">
        <f>+'Cuadro 1 Transferencias'!$E$42</f>
        <v>0</v>
      </c>
      <c r="J46" s="198">
        <v>440</v>
      </c>
      <c r="K46" s="199"/>
      <c r="L46" s="78"/>
      <c r="M46" s="73" t="s">
        <v>52</v>
      </c>
      <c r="N46" s="113"/>
    </row>
    <row r="47" spans="1:14" ht="27.75" customHeight="1">
      <c r="A47" s="53"/>
      <c r="B47" s="79" t="s">
        <v>82</v>
      </c>
      <c r="C47" s="94">
        <v>43019</v>
      </c>
      <c r="D47" s="81" t="s">
        <v>83</v>
      </c>
      <c r="E47" s="163" t="s">
        <v>117</v>
      </c>
      <c r="F47" s="163"/>
      <c r="G47" s="163"/>
      <c r="H47" s="186">
        <v>613.42</v>
      </c>
      <c r="I47" s="198">
        <f>+'Cuadro 1 Transferencias'!$E$42</f>
        <v>0</v>
      </c>
      <c r="J47" s="198"/>
      <c r="K47" s="199">
        <f>H47</f>
        <v>613.42</v>
      </c>
      <c r="L47" s="78"/>
      <c r="M47" s="73" t="s">
        <v>53</v>
      </c>
      <c r="N47" s="117"/>
    </row>
    <row r="48" spans="1:15" ht="33.75" customHeight="1">
      <c r="A48" s="53"/>
      <c r="B48" s="79"/>
      <c r="C48" s="94">
        <v>43019</v>
      </c>
      <c r="D48" s="81" t="s">
        <v>65</v>
      </c>
      <c r="E48" s="163" t="s">
        <v>124</v>
      </c>
      <c r="F48" s="163"/>
      <c r="G48" s="163"/>
      <c r="H48" s="213">
        <v>21300</v>
      </c>
      <c r="I48" s="198">
        <v>71</v>
      </c>
      <c r="J48" s="198">
        <f>H48/I48</f>
        <v>300</v>
      </c>
      <c r="K48" s="199"/>
      <c r="L48" s="78"/>
      <c r="N48" s="118"/>
      <c r="O48" s="78"/>
    </row>
    <row r="49" spans="1:15" ht="31.5">
      <c r="A49" s="53"/>
      <c r="B49" s="79" t="s">
        <v>82</v>
      </c>
      <c r="C49" s="94">
        <v>43019</v>
      </c>
      <c r="D49" s="81"/>
      <c r="E49" s="163" t="s">
        <v>116</v>
      </c>
      <c r="F49" s="163"/>
      <c r="G49" s="163"/>
      <c r="H49" s="235">
        <v>127</v>
      </c>
      <c r="I49" s="240">
        <v>1.1339</v>
      </c>
      <c r="J49" s="198"/>
      <c r="K49" s="199">
        <f>H49/I49</f>
        <v>112.0028221183526</v>
      </c>
      <c r="L49" s="78"/>
      <c r="M49" s="73" t="s">
        <v>50</v>
      </c>
      <c r="N49" s="116"/>
      <c r="O49" s="78"/>
    </row>
    <row r="50" spans="1:14" ht="31.5">
      <c r="A50" s="53"/>
      <c r="B50" s="79" t="s">
        <v>82</v>
      </c>
      <c r="C50" s="94">
        <v>43019</v>
      </c>
      <c r="D50" s="81"/>
      <c r="E50" s="163" t="s">
        <v>137</v>
      </c>
      <c r="F50" s="163"/>
      <c r="G50" s="163"/>
      <c r="H50" s="236">
        <f>5909.45+6818.6</f>
        <v>12728.05</v>
      </c>
      <c r="I50" s="198">
        <v>71</v>
      </c>
      <c r="J50" s="198"/>
      <c r="K50" s="199">
        <f>H50/I50</f>
        <v>179.26830985915493</v>
      </c>
      <c r="L50" s="78"/>
      <c r="M50" s="73" t="s">
        <v>51</v>
      </c>
      <c r="N50" s="117"/>
    </row>
    <row r="51" spans="1:14" ht="15.75">
      <c r="A51" s="286" t="s">
        <v>45</v>
      </c>
      <c r="B51" s="287"/>
      <c r="C51" s="287"/>
      <c r="D51" s="288"/>
      <c r="E51" s="112"/>
      <c r="F51" s="200"/>
      <c r="G51" s="200"/>
      <c r="H51" s="201">
        <f>SUM(H52:H57)</f>
        <v>40030</v>
      </c>
      <c r="I51" s="201"/>
      <c r="J51" s="201">
        <f>SUM(J52:J57)</f>
        <v>563.3802816901409</v>
      </c>
      <c r="K51" s="201">
        <f>SUM(K52:K57)</f>
        <v>30</v>
      </c>
      <c r="L51" s="122">
        <f>SUM(L52:L57)</f>
        <v>0</v>
      </c>
      <c r="M51" s="122">
        <f>SUM(M52:M57)</f>
        <v>0</v>
      </c>
      <c r="N51" s="122">
        <f>SUM(N52:N57)</f>
        <v>0</v>
      </c>
    </row>
    <row r="52" spans="1:14" s="83" customFormat="1" ht="15.75">
      <c r="A52" s="53"/>
      <c r="B52" s="119" t="s">
        <v>82</v>
      </c>
      <c r="C52" s="109">
        <v>42879</v>
      </c>
      <c r="D52" s="110" t="s">
        <v>84</v>
      </c>
      <c r="E52" s="164" t="s">
        <v>85</v>
      </c>
      <c r="F52" s="164"/>
      <c r="G52" s="164"/>
      <c r="H52" s="186">
        <v>15</v>
      </c>
      <c r="I52" s="202">
        <f>+'Cuadro 1 Transferencias'!$E$42</f>
        <v>0</v>
      </c>
      <c r="J52" s="202"/>
      <c r="K52" s="202">
        <f>H52</f>
        <v>15</v>
      </c>
      <c r="L52" s="82">
        <f>H52*'Cuadro 1 Transferencias'!$F$43</f>
        <v>0</v>
      </c>
      <c r="M52" s="73" t="s">
        <v>54</v>
      </c>
      <c r="N52" s="74"/>
    </row>
    <row r="53" spans="1:16" s="83" customFormat="1" ht="15.75">
      <c r="A53" s="53"/>
      <c r="B53" s="119" t="s">
        <v>82</v>
      </c>
      <c r="C53" s="109">
        <v>43024</v>
      </c>
      <c r="D53" s="110" t="s">
        <v>84</v>
      </c>
      <c r="E53" s="164" t="s">
        <v>85</v>
      </c>
      <c r="F53" s="164"/>
      <c r="G53" s="164"/>
      <c r="H53" s="186">
        <v>15</v>
      </c>
      <c r="I53" s="202">
        <f>+'Cuadro 1 Transferencias'!$E$42</f>
        <v>0</v>
      </c>
      <c r="J53" s="202"/>
      <c r="K53" s="202">
        <f>H53</f>
        <v>15</v>
      </c>
      <c r="L53" s="82"/>
      <c r="M53" s="73" t="s">
        <v>55</v>
      </c>
      <c r="N53" s="74"/>
      <c r="P53" s="129"/>
    </row>
    <row r="54" spans="1:14" s="83" customFormat="1" ht="15.75">
      <c r="A54" s="53"/>
      <c r="B54" s="119"/>
      <c r="C54" s="109"/>
      <c r="D54" s="110"/>
      <c r="E54" s="152" t="s">
        <v>110</v>
      </c>
      <c r="F54" s="154">
        <v>2000</v>
      </c>
      <c r="G54" s="157">
        <v>5</v>
      </c>
      <c r="H54" s="186">
        <f>F54*G54</f>
        <v>10000</v>
      </c>
      <c r="I54" s="167">
        <v>71</v>
      </c>
      <c r="J54" s="202">
        <f>H54/I54</f>
        <v>140.8450704225352</v>
      </c>
      <c r="K54" s="202"/>
      <c r="L54" s="82"/>
      <c r="M54" s="73"/>
      <c r="N54" s="74"/>
    </row>
    <row r="55" spans="1:14" s="83" customFormat="1" ht="15.75">
      <c r="A55" s="53"/>
      <c r="B55" s="119"/>
      <c r="C55" s="109"/>
      <c r="D55" s="110"/>
      <c r="E55" s="152" t="s">
        <v>111</v>
      </c>
      <c r="F55" s="154">
        <v>500</v>
      </c>
      <c r="G55" s="157">
        <v>5</v>
      </c>
      <c r="H55" s="186">
        <f>F55*G55</f>
        <v>2500</v>
      </c>
      <c r="I55" s="167">
        <v>71</v>
      </c>
      <c r="J55" s="202">
        <f>H55/I55</f>
        <v>35.2112676056338</v>
      </c>
      <c r="K55" s="202"/>
      <c r="L55" s="82"/>
      <c r="M55" s="73"/>
      <c r="N55" s="74"/>
    </row>
    <row r="56" spans="1:14" s="83" customFormat="1" ht="15.75">
      <c r="A56" s="53"/>
      <c r="B56" s="119"/>
      <c r="C56" s="109"/>
      <c r="D56" s="110"/>
      <c r="E56" s="152" t="s">
        <v>112</v>
      </c>
      <c r="F56" s="154">
        <v>12500</v>
      </c>
      <c r="G56" s="157">
        <v>1</v>
      </c>
      <c r="H56" s="186">
        <f>F56*G56</f>
        <v>12500</v>
      </c>
      <c r="I56" s="167">
        <v>71</v>
      </c>
      <c r="J56" s="202">
        <f>H56/I56</f>
        <v>176.05633802816902</v>
      </c>
      <c r="K56" s="202"/>
      <c r="L56" s="82"/>
      <c r="M56" s="73"/>
      <c r="N56" s="74"/>
    </row>
    <row r="57" spans="1:14" s="83" customFormat="1" ht="27.75" customHeight="1">
      <c r="A57" s="53"/>
      <c r="B57" s="137"/>
      <c r="C57" s="138"/>
      <c r="D57" s="139"/>
      <c r="E57" s="152" t="s">
        <v>113</v>
      </c>
      <c r="F57" s="154">
        <v>15000</v>
      </c>
      <c r="G57" s="157">
        <v>1</v>
      </c>
      <c r="H57" s="186">
        <f>F57*G57</f>
        <v>15000</v>
      </c>
      <c r="I57" s="167">
        <v>71</v>
      </c>
      <c r="J57" s="202">
        <f>H57/I57</f>
        <v>211.26760563380282</v>
      </c>
      <c r="K57" s="176"/>
      <c r="L57" s="82"/>
      <c r="M57" s="73"/>
      <c r="N57" s="74"/>
    </row>
    <row r="58" spans="1:12" ht="15.75">
      <c r="A58" s="282" t="s">
        <v>59</v>
      </c>
      <c r="B58" s="283"/>
      <c r="C58" s="283"/>
      <c r="D58" s="284"/>
      <c r="E58" s="56"/>
      <c r="F58" s="177"/>
      <c r="G58" s="177"/>
      <c r="H58" s="203"/>
      <c r="I58" s="203"/>
      <c r="J58" s="203"/>
      <c r="K58" s="203"/>
      <c r="L58" s="78"/>
    </row>
    <row r="59" spans="1:12" ht="15.75">
      <c r="A59" s="282" t="s">
        <v>60</v>
      </c>
      <c r="B59" s="283"/>
      <c r="C59" s="283"/>
      <c r="D59" s="284"/>
      <c r="E59" s="56"/>
      <c r="F59" s="177"/>
      <c r="G59" s="177"/>
      <c r="H59" s="203"/>
      <c r="I59" s="203"/>
      <c r="J59" s="203"/>
      <c r="K59" s="203"/>
      <c r="L59" s="78"/>
    </row>
    <row r="60" spans="1:12" ht="15.75">
      <c r="A60" s="282"/>
      <c r="B60" s="283"/>
      <c r="C60" s="283"/>
      <c r="D60" s="284"/>
      <c r="E60" s="56"/>
      <c r="F60" s="177"/>
      <c r="G60" s="177"/>
      <c r="H60" s="203">
        <f>H61</f>
        <v>363.21</v>
      </c>
      <c r="I60" s="203"/>
      <c r="J60" s="203">
        <f>J61</f>
        <v>0</v>
      </c>
      <c r="K60" s="203">
        <f>K61</f>
        <v>363.21</v>
      </c>
      <c r="L60" s="78"/>
    </row>
    <row r="61" spans="1:11" ht="17.25" customHeight="1">
      <c r="A61" s="53">
        <v>111</v>
      </c>
      <c r="B61" s="59" t="s">
        <v>88</v>
      </c>
      <c r="C61" s="55">
        <v>42879</v>
      </c>
      <c r="D61" s="54" t="s">
        <v>89</v>
      </c>
      <c r="E61" s="54" t="s">
        <v>90</v>
      </c>
      <c r="F61" s="204"/>
      <c r="G61" s="204"/>
      <c r="H61" s="168">
        <v>363.21</v>
      </c>
      <c r="I61" s="168"/>
      <c r="J61" s="168"/>
      <c r="K61" s="205">
        <f>H61</f>
        <v>363.21</v>
      </c>
    </row>
    <row r="62" spans="1:11" ht="15.75" customHeight="1">
      <c r="A62" s="282"/>
      <c r="B62" s="283"/>
      <c r="C62" s="283"/>
      <c r="D62" s="284"/>
      <c r="E62" s="56"/>
      <c r="F62" s="177"/>
      <c r="G62" s="177"/>
      <c r="H62" s="203"/>
      <c r="I62" s="203"/>
      <c r="J62" s="203"/>
      <c r="K62" s="203">
        <f>SUM(K63:K63)</f>
        <v>0</v>
      </c>
    </row>
    <row r="63" spans="1:14" ht="15.75">
      <c r="A63" s="53">
        <v>112</v>
      </c>
      <c r="B63" s="54"/>
      <c r="C63" s="55"/>
      <c r="D63" s="54"/>
      <c r="E63" s="54"/>
      <c r="F63" s="204"/>
      <c r="G63" s="204"/>
      <c r="H63" s="168"/>
      <c r="I63" s="168"/>
      <c r="J63" s="168"/>
      <c r="K63" s="205"/>
      <c r="N63" s="84"/>
    </row>
    <row r="64" spans="1:11" ht="15" customHeight="1">
      <c r="A64" s="282" t="s">
        <v>22</v>
      </c>
      <c r="B64" s="283"/>
      <c r="C64" s="283"/>
      <c r="D64" s="284"/>
      <c r="E64" s="56"/>
      <c r="F64" s="177"/>
      <c r="G64" s="177"/>
      <c r="H64" s="203">
        <f>H65</f>
        <v>569.19</v>
      </c>
      <c r="I64" s="203"/>
      <c r="J64" s="203">
        <f>J65</f>
        <v>0</v>
      </c>
      <c r="K64" s="203">
        <f>SUM(K65:K65)</f>
        <v>569.19</v>
      </c>
    </row>
    <row r="65" spans="1:13" ht="15.75">
      <c r="A65" s="53"/>
      <c r="B65" s="59" t="s">
        <v>86</v>
      </c>
      <c r="C65" s="55">
        <v>43039</v>
      </c>
      <c r="D65" s="54" t="s">
        <v>65</v>
      </c>
      <c r="E65" s="54" t="s">
        <v>87</v>
      </c>
      <c r="F65" s="204"/>
      <c r="G65" s="204"/>
      <c r="H65" s="168">
        <v>569.19</v>
      </c>
      <c r="I65" s="168"/>
      <c r="J65" s="168"/>
      <c r="K65" s="205">
        <f>H65</f>
        <v>569.19</v>
      </c>
      <c r="M65" s="85"/>
    </row>
    <row r="66" spans="1:16" ht="15.75">
      <c r="A66" s="294"/>
      <c r="B66" s="294"/>
      <c r="C66" s="294"/>
      <c r="D66" s="294"/>
      <c r="E66" s="294"/>
      <c r="F66" s="206"/>
      <c r="G66" s="206"/>
      <c r="H66" s="207"/>
      <c r="I66" s="207"/>
      <c r="J66" s="207"/>
      <c r="K66" s="208"/>
      <c r="L66" s="73"/>
      <c r="M66" s="85"/>
      <c r="P66" s="92"/>
    </row>
    <row r="67" spans="1:14" ht="15.75">
      <c r="A67" s="295"/>
      <c r="B67" s="296"/>
      <c r="C67" s="296"/>
      <c r="D67" s="296"/>
      <c r="E67" s="296"/>
      <c r="F67" s="209"/>
      <c r="G67" s="209"/>
      <c r="H67" s="208">
        <f>+H11+H64</f>
        <v>555920.87</v>
      </c>
      <c r="I67" s="208">
        <f>+I11+I64</f>
        <v>0</v>
      </c>
      <c r="J67" s="208">
        <f>+J11+J64</f>
        <v>8060.422535211268</v>
      </c>
      <c r="K67" s="208">
        <f>+K11+K64</f>
        <v>1867.0911319775075</v>
      </c>
      <c r="L67" s="73"/>
      <c r="N67" s="86"/>
    </row>
    <row r="68" spans="1:12" ht="15.75">
      <c r="A68" s="293" t="s">
        <v>0</v>
      </c>
      <c r="B68" s="293"/>
      <c r="C68" s="293"/>
      <c r="D68" s="293"/>
      <c r="E68" s="293"/>
      <c r="F68" s="210"/>
      <c r="G68" s="210"/>
      <c r="H68" s="211">
        <f>+H67</f>
        <v>555920.87</v>
      </c>
      <c r="I68" s="211">
        <f>+I67</f>
        <v>0</v>
      </c>
      <c r="J68" s="211">
        <f>+J67</f>
        <v>8060.422535211268</v>
      </c>
      <c r="K68" s="211">
        <f>+K67</f>
        <v>1867.0911319775075</v>
      </c>
      <c r="L68" s="73"/>
    </row>
    <row r="69" spans="8:12" ht="12.75">
      <c r="H69" s="87"/>
      <c r="I69" s="88"/>
      <c r="J69" s="88"/>
      <c r="K69" s="89"/>
      <c r="L69" s="74"/>
    </row>
    <row r="70" spans="11:12" ht="12.75">
      <c r="K70" s="90"/>
      <c r="L70" s="91"/>
    </row>
    <row r="71" spans="8:15" ht="12.75">
      <c r="H71" s="87"/>
      <c r="I71" s="88"/>
      <c r="J71" s="132"/>
      <c r="K71" s="132"/>
      <c r="L71" s="74"/>
      <c r="O71" s="74"/>
    </row>
    <row r="72" spans="1:15" ht="12.75">
      <c r="A72" s="281"/>
      <c r="B72" s="281"/>
      <c r="C72" s="281"/>
      <c r="D72" s="281"/>
      <c r="E72" s="281"/>
      <c r="F72" s="147"/>
      <c r="G72" s="147"/>
      <c r="H72" s="149"/>
      <c r="I72" s="88"/>
      <c r="J72" s="88"/>
      <c r="K72" s="87"/>
      <c r="L72" s="74"/>
      <c r="O72" s="86"/>
    </row>
    <row r="73" spans="8:15" ht="12.75">
      <c r="H73" s="87"/>
      <c r="I73" s="88"/>
      <c r="J73" s="88"/>
      <c r="K73" s="87"/>
      <c r="L73" s="74"/>
      <c r="O73" s="74"/>
    </row>
    <row r="74" spans="8:15" ht="12.75">
      <c r="H74" s="87"/>
      <c r="I74" s="88"/>
      <c r="J74" s="88"/>
      <c r="K74" s="132"/>
      <c r="L74" s="74"/>
      <c r="O74" s="74"/>
    </row>
    <row r="75" ht="12.75">
      <c r="L75" s="92"/>
    </row>
    <row r="78" spans="11:15" ht="12.75">
      <c r="K78" s="111"/>
      <c r="O78" s="78"/>
    </row>
  </sheetData>
  <sheetProtection/>
  <mergeCells count="21">
    <mergeCell ref="A14:D14"/>
    <mergeCell ref="A60:D60"/>
    <mergeCell ref="A68:E68"/>
    <mergeCell ref="A66:E66"/>
    <mergeCell ref="A67:E67"/>
    <mergeCell ref="A15:D15"/>
    <mergeCell ref="A45:D45"/>
    <mergeCell ref="B5:K5"/>
    <mergeCell ref="B6:K6"/>
    <mergeCell ref="A11:D11"/>
    <mergeCell ref="A12:C12"/>
    <mergeCell ref="A8:I8"/>
    <mergeCell ref="A13:C13"/>
    <mergeCell ref="A72:E72"/>
    <mergeCell ref="A64:D64"/>
    <mergeCell ref="A26:D26"/>
    <mergeCell ref="A39:D39"/>
    <mergeCell ref="A62:D62"/>
    <mergeCell ref="A51:D51"/>
    <mergeCell ref="A58:D58"/>
    <mergeCell ref="A59:D59"/>
  </mergeCells>
  <printOptions/>
  <pageMargins left="0.17" right="0.17" top="0.31" bottom="0.32" header="0.31496062992126" footer="0.31496062992126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Piratas Unidos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Microsoft Office</cp:lastModifiedBy>
  <cp:lastPrinted>2018-01-18T11:00:31Z</cp:lastPrinted>
  <dcterms:created xsi:type="dcterms:W3CDTF">2012-05-17T16:47:29Z</dcterms:created>
  <dcterms:modified xsi:type="dcterms:W3CDTF">2018-01-31T15:38:26Z</dcterms:modified>
  <cp:category/>
  <cp:version/>
  <cp:contentType/>
  <cp:contentStatus/>
</cp:coreProperties>
</file>